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Volleyball\Turniere\Alpen-Trophy\adult + pro\"/>
    </mc:Choice>
  </mc:AlternateContent>
  <xr:revisionPtr revIDLastSave="0" documentId="8_{93B55D98-447B-4429-B3D9-EC37FE98C57B}" xr6:coauthVersionLast="45" xr6:coauthVersionMax="45" xr10:uidLastSave="{00000000-0000-0000-0000-000000000000}"/>
  <bookViews>
    <workbookView xWindow="-120" yWindow="-120" windowWidth="38640" windowHeight="21240" xr2:uid="{6A509FF5-84BA-4484-8F09-48DF0603EF0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D54" i="1"/>
  <c r="D53" i="1"/>
  <c r="D52" i="1"/>
  <c r="D51" i="1"/>
  <c r="D50" i="1"/>
  <c r="D49" i="1"/>
  <c r="D48" i="1"/>
  <c r="T45" i="1"/>
  <c r="R45" i="1"/>
  <c r="D45" i="1"/>
  <c r="B45" i="1"/>
  <c r="T41" i="1"/>
  <c r="R41" i="1"/>
  <c r="D41" i="1"/>
  <c r="B41" i="1"/>
  <c r="T37" i="1"/>
  <c r="R37" i="1"/>
  <c r="D37" i="1"/>
  <c r="B37" i="1"/>
  <c r="T33" i="1"/>
  <c r="R33" i="1"/>
  <c r="D33" i="1"/>
  <c r="B33" i="1"/>
  <c r="G22" i="1"/>
  <c r="E22" i="1"/>
  <c r="AQ21" i="1"/>
  <c r="AO21" i="1"/>
  <c r="T21" i="1"/>
  <c r="R21" i="1"/>
  <c r="AG20" i="1"/>
  <c r="AE20" i="1"/>
  <c r="AD20" i="1"/>
  <c r="AB20" i="1"/>
  <c r="AO20" i="1" s="1"/>
  <c r="AA20" i="1"/>
  <c r="AQ20" i="1" s="1"/>
  <c r="Y20" i="1"/>
  <c r="J20" i="1"/>
  <c r="T20" i="1" s="1"/>
  <c r="H20" i="1"/>
  <c r="R20" i="1" s="1"/>
  <c r="D20" i="1"/>
  <c r="T19" i="1" s="1"/>
  <c r="B20" i="1"/>
  <c r="AG19" i="1"/>
  <c r="AE19" i="1"/>
  <c r="AD19" i="1"/>
  <c r="AB19" i="1"/>
  <c r="AO19" i="1" s="1"/>
  <c r="AA19" i="1"/>
  <c r="AQ19" i="1" s="1"/>
  <c r="Y19" i="1"/>
  <c r="J19" i="1"/>
  <c r="H19" i="1"/>
  <c r="R19" i="1" s="1"/>
  <c r="D19" i="1"/>
  <c r="T18" i="1" s="1"/>
  <c r="B19" i="1"/>
  <c r="AG18" i="1"/>
  <c r="AG22" i="1" s="1"/>
  <c r="AE18" i="1"/>
  <c r="AE22" i="1" s="1"/>
  <c r="AD18" i="1"/>
  <c r="AD22" i="1" s="1"/>
  <c r="AB18" i="1"/>
  <c r="AB22" i="1" s="1"/>
  <c r="AA18" i="1"/>
  <c r="AQ18" i="1" s="1"/>
  <c r="Y18" i="1"/>
  <c r="J18" i="1"/>
  <c r="J22" i="1" s="1"/>
  <c r="H18" i="1"/>
  <c r="H22" i="1" s="1"/>
  <c r="D18" i="1"/>
  <c r="B18" i="1"/>
  <c r="AJ17" i="1"/>
  <c r="AH17" i="1"/>
  <c r="AD17" i="1"/>
  <c r="AB17" i="1"/>
  <c r="M17" i="1"/>
  <c r="K17" i="1"/>
  <c r="G17" i="1"/>
  <c r="E17" i="1"/>
  <c r="AQ16" i="1"/>
  <c r="AO16" i="1"/>
  <c r="T16" i="1"/>
  <c r="R16" i="1"/>
  <c r="AR15" i="1"/>
  <c r="AQ15" i="1"/>
  <c r="AO15" i="1"/>
  <c r="T15" i="1"/>
  <c r="R15" i="1"/>
  <c r="U15" i="1" s="1"/>
  <c r="AQ14" i="1"/>
  <c r="AO14" i="1"/>
  <c r="AR14" i="1" s="1"/>
  <c r="T14" i="1"/>
  <c r="U14" i="1" s="1"/>
  <c r="R14" i="1"/>
  <c r="AQ13" i="1"/>
  <c r="AO13" i="1"/>
  <c r="AR13" i="1" s="1"/>
  <c r="U13" i="1"/>
  <c r="T13" i="1"/>
  <c r="R13" i="1"/>
  <c r="AJ12" i="1"/>
  <c r="AH12" i="1"/>
  <c r="AG12" i="1"/>
  <c r="AE12" i="1"/>
  <c r="K12" i="1"/>
  <c r="AQ11" i="1"/>
  <c r="AO11" i="1"/>
  <c r="R11" i="1"/>
  <c r="AR10" i="1"/>
  <c r="AQ10" i="1"/>
  <c r="AO10" i="1"/>
  <c r="AA10" i="1"/>
  <c r="Y10" i="1"/>
  <c r="M10" i="1"/>
  <c r="T10" i="1" s="1"/>
  <c r="K10" i="1"/>
  <c r="R10" i="1" s="1"/>
  <c r="U10" i="1" s="1"/>
  <c r="J10" i="1"/>
  <c r="H10" i="1"/>
  <c r="D10" i="1"/>
  <c r="B10" i="1"/>
  <c r="AO9" i="1"/>
  <c r="AA9" i="1"/>
  <c r="AQ9" i="1" s="1"/>
  <c r="Y9" i="1"/>
  <c r="M9" i="1"/>
  <c r="M12" i="1" s="1"/>
  <c r="K9" i="1"/>
  <c r="J9" i="1"/>
  <c r="J12" i="1" s="1"/>
  <c r="H9" i="1"/>
  <c r="R9" i="1" s="1"/>
  <c r="D9" i="1"/>
  <c r="B9" i="1"/>
  <c r="AA8" i="1"/>
  <c r="AQ8" i="1" s="1"/>
  <c r="Y8" i="1"/>
  <c r="AO8" i="1" s="1"/>
  <c r="AR8" i="1" s="1"/>
  <c r="M8" i="1"/>
  <c r="K8" i="1"/>
  <c r="J8" i="1"/>
  <c r="T8" i="1" s="1"/>
  <c r="H8" i="1"/>
  <c r="H12" i="1" s="1"/>
  <c r="D8" i="1"/>
  <c r="B8" i="1"/>
  <c r="R8" i="1" s="1"/>
  <c r="AJ7" i="1"/>
  <c r="Y22" i="1" s="1"/>
  <c r="AO22" i="1" s="1"/>
  <c r="AH7" i="1"/>
  <c r="AA22" i="1" s="1"/>
  <c r="AD7" i="1"/>
  <c r="AQ7" i="1" s="1"/>
  <c r="AB7" i="1"/>
  <c r="AA12" i="1" s="1"/>
  <c r="AQ12" i="1" s="1"/>
  <c r="M7" i="1"/>
  <c r="B22" i="1" s="1"/>
  <c r="R22" i="1" s="1"/>
  <c r="K7" i="1"/>
  <c r="D22" i="1" s="1"/>
  <c r="G7" i="1"/>
  <c r="E7" i="1"/>
  <c r="D12" i="1" s="1"/>
  <c r="AQ6" i="1"/>
  <c r="AO6" i="1"/>
  <c r="T6" i="1"/>
  <c r="R6" i="1"/>
  <c r="AR5" i="1"/>
  <c r="AQ5" i="1"/>
  <c r="AO5" i="1"/>
  <c r="AG5" i="1"/>
  <c r="AE5" i="1"/>
  <c r="J5" i="1"/>
  <c r="T5" i="1" s="1"/>
  <c r="H5" i="1"/>
  <c r="H7" i="1" s="1"/>
  <c r="AG4" i="1"/>
  <c r="AQ4" i="1" s="1"/>
  <c r="AE4" i="1"/>
  <c r="AO4" i="1" s="1"/>
  <c r="AR4" i="1" s="1"/>
  <c r="T4" i="1"/>
  <c r="R4" i="1"/>
  <c r="U4" i="1" s="1"/>
  <c r="J4" i="1"/>
  <c r="H4" i="1"/>
  <c r="AG3" i="1"/>
  <c r="AG7" i="1" s="1"/>
  <c r="Y17" i="1" s="1"/>
  <c r="AO17" i="1" s="1"/>
  <c r="AE3" i="1"/>
  <c r="AE7" i="1" s="1"/>
  <c r="AA17" i="1" s="1"/>
  <c r="AQ17" i="1" s="1"/>
  <c r="T3" i="1"/>
  <c r="J3" i="1"/>
  <c r="H3" i="1"/>
  <c r="R3" i="1" s="1"/>
  <c r="U3" i="1" s="1"/>
  <c r="T22" i="1" l="1"/>
  <c r="U19" i="1"/>
  <c r="U20" i="1"/>
  <c r="AR17" i="1"/>
  <c r="AQ22" i="1"/>
  <c r="AR19" i="1"/>
  <c r="AR22" i="1"/>
  <c r="U22" i="1"/>
  <c r="D17" i="1"/>
  <c r="T17" i="1" s="1"/>
  <c r="R7" i="1"/>
  <c r="T12" i="1"/>
  <c r="U8" i="1"/>
  <c r="AR9" i="1"/>
  <c r="AR20" i="1"/>
  <c r="T7" i="1"/>
  <c r="J7" i="1"/>
  <c r="B17" i="1" s="1"/>
  <c r="R17" i="1" s="1"/>
  <c r="R5" i="1"/>
  <c r="U5" i="1" s="1"/>
  <c r="AO3" i="1"/>
  <c r="AR3" i="1" s="1"/>
  <c r="R18" i="1"/>
  <c r="U18" i="1" s="1"/>
  <c r="AO18" i="1"/>
  <c r="AR18" i="1" s="1"/>
  <c r="AO7" i="1"/>
  <c r="AR7" i="1" s="1"/>
  <c r="T9" i="1"/>
  <c r="U9" i="1" s="1"/>
  <c r="B12" i="1"/>
  <c r="R12" i="1" s="1"/>
  <c r="U12" i="1" s="1"/>
  <c r="AQ3" i="1"/>
  <c r="Y12" i="1"/>
  <c r="AO12" i="1" s="1"/>
  <c r="AR12" i="1" s="1"/>
  <c r="U7" i="1" l="1"/>
  <c r="U17" i="1"/>
</calcChain>
</file>

<file path=xl/sharedStrings.xml><?xml version="1.0" encoding="utf-8"?>
<sst xmlns="http://schemas.openxmlformats.org/spreadsheetml/2006/main" count="279" uniqueCount="76">
  <si>
    <t>Gruppe A</t>
  </si>
  <si>
    <t>Gruppe B</t>
  </si>
  <si>
    <t>Team</t>
  </si>
  <si>
    <t>TI-volley II</t>
  </si>
  <si>
    <t>TI-volley blau</t>
  </si>
  <si>
    <t>VBC Höchst</t>
  </si>
  <si>
    <t>inzingvolley 1</t>
  </si>
  <si>
    <t>Punkte</t>
  </si>
  <si>
    <t>Satz-/Ballverhältnis</t>
  </si>
  <si>
    <t>Rang</t>
  </si>
  <si>
    <t>TI-hobby</t>
  </si>
  <si>
    <t>VC Dornbirn</t>
  </si>
  <si>
    <t>VCT</t>
  </si>
  <si>
    <t>inzingvolley 2</t>
  </si>
  <si>
    <t>TI-abc-fliesen-volley II</t>
  </si>
  <si>
    <t>:</t>
  </si>
  <si>
    <t>Adult</t>
  </si>
  <si>
    <t>TI-abc-fliesen-volley blau</t>
  </si>
  <si>
    <t>Alpen</t>
  </si>
  <si>
    <t xml:space="preserve">VCT </t>
  </si>
  <si>
    <t>Trophy</t>
  </si>
  <si>
    <t>SU inzingvolley 1</t>
  </si>
  <si>
    <t>SU inzingvolley 2</t>
  </si>
  <si>
    <t>Spiele um den Einzug in das Finale</t>
  </si>
  <si>
    <t>Spiele um die Plätze 5 - 8</t>
  </si>
  <si>
    <r>
      <t>A1</t>
    </r>
    <r>
      <rPr>
        <sz val="6"/>
        <color theme="1"/>
        <rFont val="Calibri"/>
        <family val="2"/>
        <scheme val="minor"/>
      </rPr>
      <t xml:space="preserve"> </t>
    </r>
  </si>
  <si>
    <t>TI-abc-fliesen-volley II (AVL II-N)</t>
  </si>
  <si>
    <t>A1  - A2</t>
  </si>
  <si>
    <t>B1</t>
  </si>
  <si>
    <t>A3 -  A4</t>
  </si>
  <si>
    <t>B3</t>
  </si>
  <si>
    <t>A2</t>
  </si>
  <si>
    <t>TI-abc-fliesen-volley blau (TVV-DLL A)</t>
  </si>
  <si>
    <t>Halbfinale 1</t>
  </si>
  <si>
    <t xml:space="preserve"> 1.A</t>
  </si>
  <si>
    <t>2.B</t>
  </si>
  <si>
    <t>untere HF 1</t>
  </si>
  <si>
    <t>3.A</t>
  </si>
  <si>
    <t>4.B</t>
  </si>
  <si>
    <t>A3</t>
  </si>
  <si>
    <t>VBC Höchst (VVV - DLL A)</t>
  </si>
  <si>
    <t>B1 - B2</t>
  </si>
  <si>
    <t>A1</t>
  </si>
  <si>
    <t>B3 - B4</t>
  </si>
  <si>
    <t>A4</t>
  </si>
  <si>
    <t>SU-inzing-volley 1 (AVL II-N)</t>
  </si>
  <si>
    <t>A1  - A3</t>
  </si>
  <si>
    <t>B2</t>
  </si>
  <si>
    <t>A2 -  A4</t>
  </si>
  <si>
    <t>B4</t>
  </si>
  <si>
    <t>Halbfinale 2</t>
  </si>
  <si>
    <t>2.A</t>
  </si>
  <si>
    <t xml:space="preserve"> 1.B</t>
  </si>
  <si>
    <t>untere HF 2</t>
  </si>
  <si>
    <t>4.A</t>
  </si>
  <si>
    <t xml:space="preserve"> 3.B</t>
  </si>
  <si>
    <t>TI-hobby (TVV-DLL Cup)</t>
  </si>
  <si>
    <t>Dornbirn (AVL II-N)</t>
  </si>
  <si>
    <t>B1 - B3</t>
  </si>
  <si>
    <t>B2 - B4</t>
  </si>
  <si>
    <t>VCT (TVV - DLL A)</t>
  </si>
  <si>
    <t>Spiel um Platz 3</t>
  </si>
  <si>
    <t>V HF1</t>
  </si>
  <si>
    <t>V HF2</t>
  </si>
  <si>
    <t>Spiel um Platz 7/8</t>
  </si>
  <si>
    <t>SU-inzing-volley 2 (DLL A)</t>
  </si>
  <si>
    <t>A1  - A4</t>
  </si>
  <si>
    <t>A2  - A3</t>
  </si>
  <si>
    <t>B1 - B4</t>
  </si>
  <si>
    <t>B2 - B3</t>
  </si>
  <si>
    <t>Finale</t>
  </si>
  <si>
    <t>S HF1</t>
  </si>
  <si>
    <t>S HF2</t>
  </si>
  <si>
    <t>Spiel um Platz 5/6</t>
  </si>
  <si>
    <t>Endreihung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</si>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</sst>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b/>
      <sz val="22"/>
      <color rgb="FF00B050"/>
      <name val="Calibri"/>
      <family val="2"/>
      <scheme val="minor"/>
    </font>
    <font>
      <b/>
      <sz val="22"/>
      <color theme="9" tint="-0.49998474074526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24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36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22"/>
      <color theme="5" tint="-0.249977111117893"/>
      <name val="Calibri"/>
      <family val="2"/>
      <scheme val="minor"/>
    </font>
    <font>
      <sz val="48"/>
      <color theme="5" tint="-0.249977111117893"/>
      <name val="Calibri"/>
      <family val="2"/>
      <scheme val="minor"/>
    </font>
    <font>
      <sz val="28"/>
      <color theme="5" tint="-0.249977111117893"/>
      <name val="Calibri"/>
      <family val="2"/>
      <scheme val="minor"/>
    </font>
    <font>
      <sz val="20"/>
      <color theme="5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2CEAF4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6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0" fillId="2" borderId="0" xfId="0" applyFill="1"/>
    <xf numFmtId="0" fontId="8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/>
    <xf numFmtId="0" fontId="7" fillId="6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15" fillId="0" borderId="5" xfId="0" applyFont="1" applyBorder="1"/>
    <xf numFmtId="0" fontId="10" fillId="0" borderId="5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8" fillId="0" borderId="6" xfId="0" applyFont="1" applyBorder="1"/>
    <xf numFmtId="0" fontId="8" fillId="0" borderId="6" xfId="0" applyFont="1" applyBorder="1" applyAlignment="1">
      <alignment horizontal="left"/>
    </xf>
    <xf numFmtId="0" fontId="0" fillId="0" borderId="6" xfId="0" applyBorder="1"/>
    <xf numFmtId="0" fontId="0" fillId="0" borderId="6" xfId="0" applyBorder="1" applyAlignment="1">
      <alignment horizontal="left"/>
    </xf>
    <xf numFmtId="0" fontId="15" fillId="0" borderId="7" xfId="0" applyFont="1" applyBorder="1"/>
    <xf numFmtId="0" fontId="15" fillId="0" borderId="6" xfId="0" applyFont="1" applyBorder="1"/>
    <xf numFmtId="0" fontId="10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16" fillId="0" borderId="5" xfId="0" applyFont="1" applyBorder="1"/>
    <xf numFmtId="0" fontId="7" fillId="3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/>
    <xf numFmtId="0" fontId="6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left"/>
    </xf>
    <xf numFmtId="0" fontId="7" fillId="6" borderId="6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2" fillId="0" borderId="0" xfId="0" applyFont="1"/>
    <xf numFmtId="0" fontId="1" fillId="0" borderId="0" xfId="0" applyFont="1"/>
    <xf numFmtId="0" fontId="23" fillId="0" borderId="0" xfId="0" applyFont="1" applyAlignment="1">
      <alignment horizontal="right"/>
    </xf>
    <xf numFmtId="0" fontId="25" fillId="3" borderId="8" xfId="0" applyFont="1" applyFill="1" applyBorder="1"/>
    <xf numFmtId="0" fontId="25" fillId="3" borderId="8" xfId="0" applyFont="1" applyFill="1" applyBorder="1" applyAlignment="1">
      <alignment horizontal="center"/>
    </xf>
    <xf numFmtId="0" fontId="23" fillId="7" borderId="0" xfId="0" applyFont="1" applyFill="1" applyAlignment="1">
      <alignment horizontal="center"/>
    </xf>
    <xf numFmtId="20" fontId="23" fillId="0" borderId="0" xfId="0" applyNumberFormat="1" applyFont="1" applyAlignment="1">
      <alignment horizontal="right"/>
    </xf>
    <xf numFmtId="0" fontId="25" fillId="3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25" fillId="6" borderId="0" xfId="0" applyFont="1" applyFill="1" applyAlignment="1">
      <alignment horizontal="center"/>
    </xf>
    <xf numFmtId="0" fontId="25" fillId="3" borderId="8" xfId="0" applyFont="1" applyFill="1" applyBorder="1" applyAlignment="1">
      <alignment horizontal="right"/>
    </xf>
    <xf numFmtId="0" fontId="25" fillId="6" borderId="8" xfId="0" applyFont="1" applyFill="1" applyBorder="1"/>
    <xf numFmtId="0" fontId="26" fillId="6" borderId="8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10619-70C0-4E53-A4AE-0CD01C4227EC}">
  <dimension ref="A1:AS55"/>
  <sheetViews>
    <sheetView tabSelected="1" workbookViewId="0">
      <selection sqref="A1:XFD1048576"/>
    </sheetView>
  </sheetViews>
  <sheetFormatPr baseColWidth="10" defaultColWidth="11.42578125" defaultRowHeight="15" x14ac:dyDescent="0.25"/>
  <cols>
    <col min="1" max="1" width="15.85546875" customWidth="1"/>
    <col min="2" max="2" width="5.7109375" customWidth="1"/>
    <col min="3" max="3" width="1.28515625" customWidth="1"/>
    <col min="4" max="5" width="5.7109375" customWidth="1"/>
    <col min="6" max="6" width="1.28515625" customWidth="1"/>
    <col min="7" max="8" width="5.7109375" customWidth="1"/>
    <col min="9" max="9" width="1.28515625" customWidth="1"/>
    <col min="10" max="11" width="5.7109375" customWidth="1"/>
    <col min="12" max="12" width="1.28515625" customWidth="1"/>
    <col min="13" max="13" width="5.7109375" customWidth="1"/>
    <col min="14" max="14" width="5.7109375" hidden="1" customWidth="1"/>
    <col min="15" max="15" width="1.28515625" hidden="1" customWidth="1"/>
    <col min="16" max="16" width="5.7109375" hidden="1" customWidth="1"/>
    <col min="17" max="17" width="6.42578125" customWidth="1"/>
    <col min="18" max="18" width="6.5703125" customWidth="1"/>
    <col min="19" max="19" width="1.5703125" customWidth="1"/>
    <col min="20" max="20" width="6.85546875" customWidth="1"/>
    <col min="21" max="21" width="9.5703125" customWidth="1"/>
    <col min="22" max="22" width="7.28515625" customWidth="1"/>
    <col min="23" max="23" width="5.140625" customWidth="1"/>
    <col min="24" max="24" width="25.85546875" bestFit="1" customWidth="1"/>
    <col min="25" max="25" width="5.7109375" customWidth="1"/>
    <col min="26" max="26" width="1.42578125" customWidth="1"/>
    <col min="27" max="28" width="5.7109375" customWidth="1"/>
    <col min="29" max="29" width="1.5703125" customWidth="1"/>
    <col min="30" max="31" width="5.7109375" customWidth="1"/>
    <col min="32" max="32" width="2" customWidth="1"/>
    <col min="33" max="34" width="5.7109375" customWidth="1"/>
    <col min="35" max="35" width="3.5703125" customWidth="1"/>
    <col min="36" max="36" width="5.7109375" customWidth="1"/>
    <col min="37" max="39" width="0" hidden="1" customWidth="1"/>
    <col min="40" max="40" width="6.85546875" customWidth="1"/>
    <col min="41" max="41" width="6.7109375" customWidth="1"/>
    <col min="42" max="42" width="1.5703125" bestFit="1" customWidth="1"/>
    <col min="43" max="43" width="6.85546875" customWidth="1"/>
    <col min="44" max="44" width="10" customWidth="1"/>
    <col min="45" max="45" width="7" customWidth="1"/>
  </cols>
  <sheetData>
    <row r="1" spans="1:45" ht="28.5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X1" s="3" t="s">
        <v>1</v>
      </c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15.75" x14ac:dyDescent="0.25">
      <c r="A2" s="4" t="s">
        <v>2</v>
      </c>
      <c r="B2" s="5" t="s">
        <v>3</v>
      </c>
      <c r="C2" s="6"/>
      <c r="D2" s="7"/>
      <c r="E2" s="5" t="s">
        <v>4</v>
      </c>
      <c r="F2" s="6"/>
      <c r="G2" s="7"/>
      <c r="H2" s="5" t="s">
        <v>5</v>
      </c>
      <c r="I2" s="6"/>
      <c r="J2" s="7"/>
      <c r="K2" s="5" t="s">
        <v>6</v>
      </c>
      <c r="L2" s="6"/>
      <c r="M2" s="7"/>
      <c r="N2" s="8"/>
      <c r="O2" s="9"/>
      <c r="P2" s="10"/>
      <c r="Q2" s="11" t="s">
        <v>7</v>
      </c>
      <c r="R2" s="12" t="s">
        <v>8</v>
      </c>
      <c r="S2" s="12"/>
      <c r="T2" s="12"/>
      <c r="U2" s="12"/>
      <c r="V2" s="11" t="s">
        <v>9</v>
      </c>
      <c r="X2" s="4" t="s">
        <v>2</v>
      </c>
      <c r="Y2" s="13" t="s">
        <v>10</v>
      </c>
      <c r="Z2" s="14"/>
      <c r="AA2" s="15"/>
      <c r="AB2" s="13" t="s">
        <v>11</v>
      </c>
      <c r="AC2" s="14"/>
      <c r="AD2" s="15"/>
      <c r="AE2" s="13" t="s">
        <v>12</v>
      </c>
      <c r="AF2" s="14"/>
      <c r="AG2" s="15"/>
      <c r="AH2" s="13" t="s">
        <v>13</v>
      </c>
      <c r="AI2" s="14"/>
      <c r="AJ2" s="15"/>
      <c r="AK2" s="8"/>
      <c r="AL2" s="9"/>
      <c r="AM2" s="10"/>
      <c r="AN2" s="11" t="s">
        <v>7</v>
      </c>
      <c r="AO2" s="12" t="s">
        <v>8</v>
      </c>
      <c r="AP2" s="12"/>
      <c r="AQ2" s="12"/>
      <c r="AR2" s="12"/>
      <c r="AS2" s="11" t="s">
        <v>9</v>
      </c>
    </row>
    <row r="3" spans="1:45" s="28" customFormat="1" ht="15.75" x14ac:dyDescent="0.25">
      <c r="A3" s="16" t="s">
        <v>14</v>
      </c>
      <c r="B3" s="17"/>
      <c r="C3" s="17"/>
      <c r="D3" s="18"/>
      <c r="E3" s="19">
        <v>25</v>
      </c>
      <c r="F3" s="19" t="s">
        <v>15</v>
      </c>
      <c r="G3" s="20">
        <v>14</v>
      </c>
      <c r="H3" s="19">
        <f>D13</f>
        <v>20</v>
      </c>
      <c r="I3" s="19" t="s">
        <v>15</v>
      </c>
      <c r="J3" s="20">
        <f>B13</f>
        <v>25</v>
      </c>
      <c r="K3" s="19">
        <v>20</v>
      </c>
      <c r="L3" s="19" t="s">
        <v>15</v>
      </c>
      <c r="M3" s="20">
        <v>25</v>
      </c>
      <c r="N3" s="21"/>
      <c r="O3" s="21"/>
      <c r="P3" s="22"/>
      <c r="Q3" s="23">
        <v>4</v>
      </c>
      <c r="R3" s="24">
        <f>B3+E3+H3+K3+N3</f>
        <v>65</v>
      </c>
      <c r="S3" s="24" t="s">
        <v>15</v>
      </c>
      <c r="T3" s="25">
        <f>D4+G3+J3+M3+P3</f>
        <v>64</v>
      </c>
      <c r="U3" s="26">
        <f>R3/T3</f>
        <v>1.015625</v>
      </c>
      <c r="V3" s="27">
        <v>3</v>
      </c>
      <c r="X3" s="29" t="s">
        <v>10</v>
      </c>
      <c r="Y3" s="17"/>
      <c r="Z3" s="17"/>
      <c r="AA3" s="18"/>
      <c r="AB3" s="19">
        <v>14</v>
      </c>
      <c r="AC3" s="19" t="s">
        <v>15</v>
      </c>
      <c r="AD3" s="20">
        <v>25</v>
      </c>
      <c r="AE3" s="19">
        <f>AA13</f>
        <v>25</v>
      </c>
      <c r="AF3" s="19" t="s">
        <v>15</v>
      </c>
      <c r="AG3" s="20">
        <f>Y13</f>
        <v>18</v>
      </c>
      <c r="AH3" s="19">
        <v>25</v>
      </c>
      <c r="AI3" s="19" t="s">
        <v>15</v>
      </c>
      <c r="AJ3" s="20">
        <v>17</v>
      </c>
      <c r="AK3" s="21"/>
      <c r="AL3" s="21"/>
      <c r="AM3" s="22"/>
      <c r="AN3" s="23">
        <v>6</v>
      </c>
      <c r="AO3" s="24">
        <f>Y3+AB3+AE3+AH3+AK3</f>
        <v>64</v>
      </c>
      <c r="AP3" s="24" t="s">
        <v>15</v>
      </c>
      <c r="AQ3" s="25">
        <f>AA3+AD3+AG3+AJ3+AM3</f>
        <v>60</v>
      </c>
      <c r="AR3" s="30">
        <f>AO3/AQ3</f>
        <v>1.0666666666666667</v>
      </c>
      <c r="AS3" s="31">
        <v>2</v>
      </c>
    </row>
    <row r="4" spans="1:45" ht="15.75" x14ac:dyDescent="0.25">
      <c r="A4" s="32"/>
      <c r="B4" s="33"/>
      <c r="C4" s="33"/>
      <c r="D4" s="33"/>
      <c r="E4" s="34">
        <v>25</v>
      </c>
      <c r="F4" s="35" t="s">
        <v>15</v>
      </c>
      <c r="G4" s="36">
        <v>8</v>
      </c>
      <c r="H4" s="19">
        <f t="shared" ref="H4:H5" si="0">D14</f>
        <v>22</v>
      </c>
      <c r="I4" s="19" t="s">
        <v>15</v>
      </c>
      <c r="J4" s="20">
        <f t="shared" ref="J4:J5" si="1">B14</f>
        <v>25</v>
      </c>
      <c r="K4" s="34">
        <v>16</v>
      </c>
      <c r="L4" s="35" t="s">
        <v>15</v>
      </c>
      <c r="M4" s="36">
        <v>25</v>
      </c>
      <c r="P4" s="37"/>
      <c r="Q4" s="23"/>
      <c r="R4" s="38">
        <f>B4+E4+H4+K4+N4</f>
        <v>63</v>
      </c>
      <c r="S4" s="38" t="s">
        <v>15</v>
      </c>
      <c r="T4" s="25">
        <f t="shared" ref="T4:T20" si="2">D5+G4+J4+M4+P4</f>
        <v>58</v>
      </c>
      <c r="U4" s="26">
        <f t="shared" ref="U4:U5" si="3">R4/T4</f>
        <v>1.0862068965517242</v>
      </c>
      <c r="V4" s="27"/>
      <c r="X4" s="39"/>
      <c r="Y4" s="33"/>
      <c r="Z4" s="33"/>
      <c r="AA4" s="33"/>
      <c r="AB4" s="34">
        <v>25</v>
      </c>
      <c r="AC4" s="35" t="s">
        <v>15</v>
      </c>
      <c r="AD4" s="36">
        <v>14</v>
      </c>
      <c r="AE4" s="19">
        <f t="shared" ref="AE4:AE5" si="4">AA14</f>
        <v>23</v>
      </c>
      <c r="AF4" s="19" t="s">
        <v>15</v>
      </c>
      <c r="AG4" s="20">
        <f t="shared" ref="AG4:AG5" si="5">Y14</f>
        <v>25</v>
      </c>
      <c r="AH4" s="34">
        <v>25</v>
      </c>
      <c r="AI4" s="35" t="s">
        <v>15</v>
      </c>
      <c r="AJ4" s="36">
        <v>12</v>
      </c>
      <c r="AM4" s="37"/>
      <c r="AN4" s="23"/>
      <c r="AO4" s="38">
        <f>Y4+AB4+AE4+AH4+AK4</f>
        <v>73</v>
      </c>
      <c r="AP4" s="38" t="s">
        <v>15</v>
      </c>
      <c r="AQ4" s="25">
        <f>AA4+AD4+AG4+AJ4+AM4</f>
        <v>51</v>
      </c>
      <c r="AR4" s="30">
        <f t="shared" ref="AR4:AR5" si="6">AO4/AQ4</f>
        <v>1.4313725490196079</v>
      </c>
      <c r="AS4" s="31"/>
    </row>
    <row r="5" spans="1:45" ht="15.75" x14ac:dyDescent="0.25">
      <c r="A5" s="32"/>
      <c r="B5" s="40" t="s">
        <v>16</v>
      </c>
      <c r="C5" s="40"/>
      <c r="D5" s="40"/>
      <c r="E5" s="34">
        <v>25</v>
      </c>
      <c r="F5" s="35" t="s">
        <v>15</v>
      </c>
      <c r="G5" s="36">
        <v>15</v>
      </c>
      <c r="H5" s="19">
        <f t="shared" si="0"/>
        <v>25</v>
      </c>
      <c r="I5" s="19" t="s">
        <v>15</v>
      </c>
      <c r="J5" s="20">
        <f t="shared" si="1"/>
        <v>23</v>
      </c>
      <c r="K5" s="34">
        <v>14</v>
      </c>
      <c r="L5" s="35" t="s">
        <v>15</v>
      </c>
      <c r="M5" s="36">
        <v>25</v>
      </c>
      <c r="P5" s="37"/>
      <c r="Q5" s="23"/>
      <c r="R5" s="38">
        <f>E5+H5+K5+N5</f>
        <v>64</v>
      </c>
      <c r="S5" s="38" t="s">
        <v>15</v>
      </c>
      <c r="T5" s="25">
        <f t="shared" si="2"/>
        <v>63</v>
      </c>
      <c r="U5" s="26">
        <f t="shared" si="3"/>
        <v>1.0158730158730158</v>
      </c>
      <c r="V5" s="27"/>
      <c r="X5" s="39"/>
      <c r="Y5" s="40" t="s">
        <v>16</v>
      </c>
      <c r="Z5" s="40"/>
      <c r="AA5" s="40"/>
      <c r="AB5" s="34">
        <v>25</v>
      </c>
      <c r="AC5" s="35" t="s">
        <v>15</v>
      </c>
      <c r="AD5" s="36">
        <v>23</v>
      </c>
      <c r="AE5" s="19">
        <f t="shared" si="4"/>
        <v>12</v>
      </c>
      <c r="AF5" s="19" t="s">
        <v>15</v>
      </c>
      <c r="AG5" s="20">
        <f t="shared" si="5"/>
        <v>25</v>
      </c>
      <c r="AH5" s="34">
        <v>25</v>
      </c>
      <c r="AI5" s="35" t="s">
        <v>15</v>
      </c>
      <c r="AJ5" s="36">
        <v>17</v>
      </c>
      <c r="AM5" s="37"/>
      <c r="AN5" s="23"/>
      <c r="AO5" s="38">
        <f>AB5+AE5+AH5+AK5</f>
        <v>62</v>
      </c>
      <c r="AP5" s="38" t="s">
        <v>15</v>
      </c>
      <c r="AQ5" s="25">
        <f>AA5+AD5+AG5+AJ5+AM5</f>
        <v>65</v>
      </c>
      <c r="AR5" s="30">
        <f t="shared" si="6"/>
        <v>0.9538461538461539</v>
      </c>
      <c r="AS5" s="31"/>
    </row>
    <row r="6" spans="1:45" ht="15.75" x14ac:dyDescent="0.25">
      <c r="A6" s="32"/>
      <c r="B6" s="33"/>
      <c r="C6" s="33"/>
      <c r="D6" s="33"/>
      <c r="E6" s="41"/>
      <c r="F6" s="41"/>
      <c r="G6" s="42"/>
      <c r="H6" s="41"/>
      <c r="I6" s="41"/>
      <c r="J6" s="42"/>
      <c r="K6" s="41"/>
      <c r="L6" s="41"/>
      <c r="M6" s="42"/>
      <c r="N6" s="43"/>
      <c r="O6" s="43"/>
      <c r="P6" s="44"/>
      <c r="Q6" s="45"/>
      <c r="R6" s="46">
        <f t="shared" ref="R6:R22" si="7">B6+E6+H6+K6+N6</f>
        <v>0</v>
      </c>
      <c r="S6" s="46" t="s">
        <v>15</v>
      </c>
      <c r="T6" s="47">
        <f t="shared" si="2"/>
        <v>0</v>
      </c>
      <c r="U6" s="46"/>
      <c r="V6" s="27"/>
      <c r="X6" s="39"/>
      <c r="Y6" s="33"/>
      <c r="Z6" s="33"/>
      <c r="AA6" s="33"/>
      <c r="AB6" s="41"/>
      <c r="AC6" s="41"/>
      <c r="AD6" s="42"/>
      <c r="AE6" s="41"/>
      <c r="AF6" s="41"/>
      <c r="AG6" s="42"/>
      <c r="AH6" s="41"/>
      <c r="AI6" s="41"/>
      <c r="AJ6" s="42"/>
      <c r="AK6" s="43"/>
      <c r="AL6" s="43"/>
      <c r="AM6" s="44"/>
      <c r="AN6" s="45"/>
      <c r="AO6" s="46">
        <f t="shared" ref="AO6:AO9" si="8">Y6+AB6+AE6+AH6+AK6</f>
        <v>0</v>
      </c>
      <c r="AP6" s="46" t="s">
        <v>15</v>
      </c>
      <c r="AQ6" s="47">
        <f t="shared" ref="AQ6" si="9">AA7+AD6+AG6+AJ6+AM6</f>
        <v>0</v>
      </c>
      <c r="AR6" s="46"/>
      <c r="AS6" s="31"/>
    </row>
    <row r="7" spans="1:45" ht="16.5" thickBot="1" x14ac:dyDescent="0.3">
      <c r="A7" s="48"/>
      <c r="B7" s="49"/>
      <c r="C7" s="49"/>
      <c r="D7" s="49"/>
      <c r="E7" s="50">
        <f>SUM(E3:E6)</f>
        <v>75</v>
      </c>
      <c r="F7" s="50" t="s">
        <v>15</v>
      </c>
      <c r="G7" s="51">
        <f>SUM(G3:G6)</f>
        <v>37</v>
      </c>
      <c r="H7" s="50">
        <f>SUM(H3:H6)</f>
        <v>67</v>
      </c>
      <c r="I7" s="50" t="s">
        <v>15</v>
      </c>
      <c r="J7" s="51">
        <f>SUM(J3:J6)</f>
        <v>73</v>
      </c>
      <c r="K7" s="50">
        <f>SUM(K3:K6)</f>
        <v>50</v>
      </c>
      <c r="L7" s="50" t="s">
        <v>15</v>
      </c>
      <c r="M7" s="51">
        <f>SUM(M3:M6)</f>
        <v>75</v>
      </c>
      <c r="N7" s="52"/>
      <c r="O7" s="52"/>
      <c r="P7" s="53"/>
      <c r="Q7" s="53"/>
      <c r="R7" s="54">
        <f>B7+E7+H7+K7+N7</f>
        <v>192</v>
      </c>
      <c r="S7" s="55" t="s">
        <v>15</v>
      </c>
      <c r="T7" s="56">
        <f>D7+G7+J7+M7+P7</f>
        <v>185</v>
      </c>
      <c r="U7" s="57">
        <f>R7/T7</f>
        <v>1.0378378378378379</v>
      </c>
      <c r="V7" s="58"/>
      <c r="X7" s="59"/>
      <c r="Y7" s="49"/>
      <c r="Z7" s="49"/>
      <c r="AA7" s="49"/>
      <c r="AB7" s="50">
        <f>SUM(AB3:AB6)</f>
        <v>64</v>
      </c>
      <c r="AC7" s="50" t="s">
        <v>15</v>
      </c>
      <c r="AD7" s="51">
        <f>SUM(AD3:AD6)</f>
        <v>62</v>
      </c>
      <c r="AE7" s="50">
        <f>SUM(AE3:AE6)</f>
        <v>60</v>
      </c>
      <c r="AF7" s="50" t="s">
        <v>15</v>
      </c>
      <c r="AG7" s="51">
        <f>SUM(AG3:AG6)</f>
        <v>68</v>
      </c>
      <c r="AH7" s="50">
        <f>SUM(AH3:AH6)</f>
        <v>75</v>
      </c>
      <c r="AI7" s="50" t="s">
        <v>15</v>
      </c>
      <c r="AJ7" s="51">
        <f>SUM(AJ3:AJ6)</f>
        <v>46</v>
      </c>
      <c r="AK7" s="52"/>
      <c r="AL7" s="52"/>
      <c r="AM7" s="53"/>
      <c r="AN7" s="53"/>
      <c r="AO7" s="54">
        <f t="shared" si="8"/>
        <v>199</v>
      </c>
      <c r="AP7" s="55" t="s">
        <v>15</v>
      </c>
      <c r="AQ7" s="56">
        <f>AA7+AD7+AG7+AJ7+AM7</f>
        <v>176</v>
      </c>
      <c r="AR7" s="60">
        <f>AO7/AQ7</f>
        <v>1.1306818181818181</v>
      </c>
      <c r="AS7" s="61"/>
    </row>
    <row r="8" spans="1:45" s="28" customFormat="1" ht="15.75" x14ac:dyDescent="0.25">
      <c r="A8" s="16" t="s">
        <v>17</v>
      </c>
      <c r="B8" s="19">
        <f>G3</f>
        <v>14</v>
      </c>
      <c r="C8" s="19" t="s">
        <v>15</v>
      </c>
      <c r="D8" s="20">
        <f>E3</f>
        <v>25</v>
      </c>
      <c r="E8" s="17"/>
      <c r="F8" s="17"/>
      <c r="G8" s="18"/>
      <c r="H8" s="35">
        <f>G13</f>
        <v>18</v>
      </c>
      <c r="I8" s="19" t="s">
        <v>15</v>
      </c>
      <c r="J8" s="62">
        <f>E13</f>
        <v>25</v>
      </c>
      <c r="K8" s="35">
        <f>G18</f>
        <v>25</v>
      </c>
      <c r="L8" s="19" t="s">
        <v>15</v>
      </c>
      <c r="M8" s="62">
        <f>E18</f>
        <v>20</v>
      </c>
      <c r="N8" s="21"/>
      <c r="O8" s="21"/>
      <c r="P8" s="22"/>
      <c r="Q8" s="23">
        <v>1</v>
      </c>
      <c r="R8" s="38">
        <f t="shared" si="7"/>
        <v>57</v>
      </c>
      <c r="S8" s="24" t="s">
        <v>15</v>
      </c>
      <c r="T8" s="25">
        <f t="shared" si="2"/>
        <v>70</v>
      </c>
      <c r="U8" s="26">
        <f>R8/T8</f>
        <v>0.81428571428571428</v>
      </c>
      <c r="V8" s="63">
        <v>4</v>
      </c>
      <c r="X8" s="29" t="s">
        <v>11</v>
      </c>
      <c r="Y8" s="19">
        <f>AD3</f>
        <v>25</v>
      </c>
      <c r="Z8" s="19" t="s">
        <v>15</v>
      </c>
      <c r="AA8" s="20">
        <f>AB3</f>
        <v>14</v>
      </c>
      <c r="AB8" s="17"/>
      <c r="AC8" s="17"/>
      <c r="AD8" s="18"/>
      <c r="AE8" s="35"/>
      <c r="AF8" s="19" t="s">
        <v>15</v>
      </c>
      <c r="AG8" s="62"/>
      <c r="AH8" s="35">
        <v>25</v>
      </c>
      <c r="AI8" s="19" t="s">
        <v>15</v>
      </c>
      <c r="AJ8" s="62">
        <v>10</v>
      </c>
      <c r="AK8" s="21"/>
      <c r="AL8" s="21"/>
      <c r="AM8" s="22"/>
      <c r="AN8" s="23">
        <v>7</v>
      </c>
      <c r="AO8" s="38">
        <f t="shared" si="8"/>
        <v>50</v>
      </c>
      <c r="AP8" s="24" t="s">
        <v>15</v>
      </c>
      <c r="AQ8" s="25">
        <f>AA8+AD8+AG8+AJ8+AM8</f>
        <v>24</v>
      </c>
      <c r="AR8" s="30">
        <f>AO8/AQ8</f>
        <v>2.0833333333333335</v>
      </c>
      <c r="AS8" s="64">
        <v>1</v>
      </c>
    </row>
    <row r="9" spans="1:45" ht="15.75" x14ac:dyDescent="0.25">
      <c r="A9" s="32"/>
      <c r="B9" s="19">
        <f t="shared" ref="B9:B10" si="10">G4</f>
        <v>8</v>
      </c>
      <c r="C9" s="19" t="s">
        <v>15</v>
      </c>
      <c r="D9" s="20">
        <f t="shared" ref="D9:D10" si="11">E4</f>
        <v>25</v>
      </c>
      <c r="E9" s="33"/>
      <c r="F9" s="33"/>
      <c r="G9" s="33"/>
      <c r="H9" s="35">
        <f t="shared" ref="H9:H10" si="12">G14</f>
        <v>22</v>
      </c>
      <c r="I9" s="19" t="s">
        <v>15</v>
      </c>
      <c r="J9" s="62">
        <f t="shared" ref="J9:J10" si="13">E14</f>
        <v>25</v>
      </c>
      <c r="K9" s="35">
        <f t="shared" ref="K9:K10" si="14">G19</f>
        <v>13</v>
      </c>
      <c r="L9" s="19" t="s">
        <v>15</v>
      </c>
      <c r="M9" s="62">
        <f t="shared" ref="M9:M10" si="15">E19</f>
        <v>25</v>
      </c>
      <c r="P9" s="37"/>
      <c r="Q9" s="23"/>
      <c r="R9" s="38">
        <f t="shared" si="7"/>
        <v>43</v>
      </c>
      <c r="S9" s="38" t="s">
        <v>15</v>
      </c>
      <c r="T9" s="25">
        <f t="shared" si="2"/>
        <v>75</v>
      </c>
      <c r="U9" s="26">
        <f t="shared" ref="U9:U10" si="16">R9/T9</f>
        <v>0.57333333333333336</v>
      </c>
      <c r="V9" s="63"/>
      <c r="X9" s="39"/>
      <c r="Y9" s="19">
        <f t="shared" ref="Y9:Y10" si="17">AD4</f>
        <v>14</v>
      </c>
      <c r="Z9" s="19" t="s">
        <v>15</v>
      </c>
      <c r="AA9" s="20">
        <f t="shared" ref="AA9:AA10" si="18">AB4</f>
        <v>25</v>
      </c>
      <c r="AB9" s="33"/>
      <c r="AC9" s="33"/>
      <c r="AD9" s="33"/>
      <c r="AE9" s="34"/>
      <c r="AF9" s="35" t="s">
        <v>15</v>
      </c>
      <c r="AG9" s="36"/>
      <c r="AH9" s="34">
        <v>25</v>
      </c>
      <c r="AI9" s="35" t="s">
        <v>15</v>
      </c>
      <c r="AJ9" s="36">
        <v>7</v>
      </c>
      <c r="AM9" s="37"/>
      <c r="AN9" s="23"/>
      <c r="AO9" s="38">
        <f t="shared" si="8"/>
        <v>39</v>
      </c>
      <c r="AP9" s="38" t="s">
        <v>15</v>
      </c>
      <c r="AQ9" s="25">
        <f>AA9+AD9+AG9+AJ9+AM9</f>
        <v>32</v>
      </c>
      <c r="AR9" s="30">
        <f t="shared" ref="AR9:AR10" si="19">AO9/AQ9</f>
        <v>1.21875</v>
      </c>
      <c r="AS9" s="64"/>
    </row>
    <row r="10" spans="1:45" ht="15.75" x14ac:dyDescent="0.25">
      <c r="A10" s="32"/>
      <c r="B10" s="19">
        <f t="shared" si="10"/>
        <v>15</v>
      </c>
      <c r="C10" s="19" t="s">
        <v>15</v>
      </c>
      <c r="D10" s="20">
        <f t="shared" si="11"/>
        <v>25</v>
      </c>
      <c r="E10" s="40" t="s">
        <v>18</v>
      </c>
      <c r="F10" s="40"/>
      <c r="G10" s="40"/>
      <c r="H10" s="35">
        <f t="shared" si="12"/>
        <v>7</v>
      </c>
      <c r="I10" s="19" t="s">
        <v>15</v>
      </c>
      <c r="J10" s="62">
        <f t="shared" si="13"/>
        <v>25</v>
      </c>
      <c r="K10" s="35">
        <f t="shared" si="14"/>
        <v>14</v>
      </c>
      <c r="L10" s="19" t="s">
        <v>15</v>
      </c>
      <c r="M10" s="62">
        <f t="shared" si="15"/>
        <v>25</v>
      </c>
      <c r="P10" s="37"/>
      <c r="Q10" s="23"/>
      <c r="R10" s="38">
        <f>B10+H10+K10+N10</f>
        <v>36</v>
      </c>
      <c r="S10" s="38" t="s">
        <v>15</v>
      </c>
      <c r="T10" s="25">
        <f>D10+J10+M10</f>
        <v>75</v>
      </c>
      <c r="U10" s="26">
        <f t="shared" si="16"/>
        <v>0.48</v>
      </c>
      <c r="V10" s="63"/>
      <c r="X10" s="39"/>
      <c r="Y10" s="19">
        <f t="shared" si="17"/>
        <v>23</v>
      </c>
      <c r="Z10" s="19" t="s">
        <v>15</v>
      </c>
      <c r="AA10" s="20">
        <f t="shared" si="18"/>
        <v>25</v>
      </c>
      <c r="AB10" s="40" t="s">
        <v>18</v>
      </c>
      <c r="AC10" s="40"/>
      <c r="AD10" s="40"/>
      <c r="AE10" s="34"/>
      <c r="AF10" s="35" t="s">
        <v>15</v>
      </c>
      <c r="AG10" s="36"/>
      <c r="AH10" s="34">
        <v>25</v>
      </c>
      <c r="AI10" s="35" t="s">
        <v>15</v>
      </c>
      <c r="AJ10" s="36">
        <v>13</v>
      </c>
      <c r="AM10" s="37"/>
      <c r="AN10" s="23"/>
      <c r="AO10" s="38">
        <f>Y10+AE10+AH10+AK10</f>
        <v>48</v>
      </c>
      <c r="AP10" s="38" t="s">
        <v>15</v>
      </c>
      <c r="AQ10" s="25">
        <f>AA10+AG10+AJ10</f>
        <v>38</v>
      </c>
      <c r="AR10" s="30">
        <f t="shared" si="19"/>
        <v>1.263157894736842</v>
      </c>
      <c r="AS10" s="64"/>
    </row>
    <row r="11" spans="1:45" ht="15.75" x14ac:dyDescent="0.25">
      <c r="A11" s="32"/>
      <c r="B11" s="41"/>
      <c r="C11" s="41"/>
      <c r="D11" s="42"/>
      <c r="E11" s="33"/>
      <c r="F11" s="33"/>
      <c r="G11" s="33"/>
      <c r="H11" s="41"/>
      <c r="I11" s="41"/>
      <c r="J11" s="42"/>
      <c r="K11" s="41"/>
      <c r="L11" s="41"/>
      <c r="M11" s="42"/>
      <c r="N11" s="43"/>
      <c r="O11" s="43"/>
      <c r="P11" s="44"/>
      <c r="Q11" s="45"/>
      <c r="R11" s="46">
        <f t="shared" si="7"/>
        <v>0</v>
      </c>
      <c r="S11" s="46" t="s">
        <v>15</v>
      </c>
      <c r="T11" s="47"/>
      <c r="U11" s="46"/>
      <c r="V11" s="63"/>
      <c r="X11" s="39"/>
      <c r="Y11" s="41"/>
      <c r="Z11" s="41"/>
      <c r="AA11" s="42"/>
      <c r="AB11" s="33"/>
      <c r="AC11" s="33"/>
      <c r="AD11" s="33"/>
      <c r="AE11" s="41"/>
      <c r="AF11" s="41"/>
      <c r="AG11" s="42"/>
      <c r="AH11" s="41"/>
      <c r="AI11" s="41"/>
      <c r="AJ11" s="42"/>
      <c r="AK11" s="43"/>
      <c r="AL11" s="43"/>
      <c r="AM11" s="44"/>
      <c r="AN11" s="45"/>
      <c r="AO11" s="46">
        <f t="shared" ref="AO11:AO14" si="20">Y11+AB11+AE11+AH11+AK11</f>
        <v>0</v>
      </c>
      <c r="AP11" s="46" t="s">
        <v>15</v>
      </c>
      <c r="AQ11" s="47">
        <f>AA11+AG11+AJ11</f>
        <v>0</v>
      </c>
      <c r="AR11" s="46"/>
      <c r="AS11" s="64"/>
    </row>
    <row r="12" spans="1:45" ht="16.5" thickBot="1" x14ac:dyDescent="0.3">
      <c r="A12" s="48"/>
      <c r="B12" s="50">
        <f>SUM(B8:B11)</f>
        <v>37</v>
      </c>
      <c r="C12" s="50" t="s">
        <v>15</v>
      </c>
      <c r="D12" s="51">
        <f>E7</f>
        <v>75</v>
      </c>
      <c r="E12" s="49"/>
      <c r="F12" s="49"/>
      <c r="G12" s="49"/>
      <c r="H12" s="50">
        <f>SUM(H8:H11)</f>
        <v>47</v>
      </c>
      <c r="I12" s="50" t="s">
        <v>15</v>
      </c>
      <c r="J12" s="51">
        <f>SUM(J8:J11)</f>
        <v>75</v>
      </c>
      <c r="K12" s="50">
        <f>SUM(K8:K11)</f>
        <v>52</v>
      </c>
      <c r="L12" s="50" t="s">
        <v>15</v>
      </c>
      <c r="M12" s="51">
        <f>SUM(M8:M11)</f>
        <v>70</v>
      </c>
      <c r="N12" s="52"/>
      <c r="O12" s="52"/>
      <c r="P12" s="53"/>
      <c r="Q12" s="53"/>
      <c r="R12" s="54">
        <f>B12+E12+H12+K12</f>
        <v>136</v>
      </c>
      <c r="S12" s="55" t="s">
        <v>15</v>
      </c>
      <c r="T12" s="56">
        <f>D12+G12+J12+M12+P12</f>
        <v>220</v>
      </c>
      <c r="U12" s="57">
        <f>R12/T12</f>
        <v>0.61818181818181817</v>
      </c>
      <c r="V12" s="65"/>
      <c r="X12" s="59"/>
      <c r="Y12" s="50">
        <f>SUM(Y8:Y11)</f>
        <v>62</v>
      </c>
      <c r="Z12" s="50" t="s">
        <v>15</v>
      </c>
      <c r="AA12" s="51">
        <f>AB7</f>
        <v>64</v>
      </c>
      <c r="AB12" s="49"/>
      <c r="AC12" s="49"/>
      <c r="AD12" s="49"/>
      <c r="AE12" s="50">
        <f>SUM(AE8:AE11)</f>
        <v>0</v>
      </c>
      <c r="AF12" s="50" t="s">
        <v>15</v>
      </c>
      <c r="AG12" s="51">
        <f>SUM(AG8:AG11)</f>
        <v>0</v>
      </c>
      <c r="AH12" s="50">
        <f>SUM(AH8:AH11)</f>
        <v>75</v>
      </c>
      <c r="AI12" s="50" t="s">
        <v>15</v>
      </c>
      <c r="AJ12" s="51">
        <f>SUM(AJ8:AJ11)</f>
        <v>30</v>
      </c>
      <c r="AK12" s="52"/>
      <c r="AL12" s="52"/>
      <c r="AM12" s="53"/>
      <c r="AN12" s="53"/>
      <c r="AO12" s="54">
        <f t="shared" si="20"/>
        <v>137</v>
      </c>
      <c r="AP12" s="55" t="s">
        <v>15</v>
      </c>
      <c r="AQ12" s="56">
        <f t="shared" ref="AQ12:AQ22" si="21">AA12+AD12+AG12+AJ12+AM12</f>
        <v>94</v>
      </c>
      <c r="AR12" s="60">
        <f>AO12/AQ12</f>
        <v>1.4574468085106382</v>
      </c>
      <c r="AS12" s="66"/>
    </row>
    <row r="13" spans="1:45" s="28" customFormat="1" ht="15.75" x14ac:dyDescent="0.25">
      <c r="A13" s="67" t="s">
        <v>5</v>
      </c>
      <c r="B13" s="35">
        <v>25</v>
      </c>
      <c r="C13" s="19" t="s">
        <v>15</v>
      </c>
      <c r="D13" s="62">
        <v>20</v>
      </c>
      <c r="E13" s="35">
        <v>25</v>
      </c>
      <c r="F13" s="19" t="s">
        <v>15</v>
      </c>
      <c r="G13" s="62">
        <v>18</v>
      </c>
      <c r="H13" s="17"/>
      <c r="I13" s="17"/>
      <c r="J13" s="18"/>
      <c r="K13" s="35">
        <v>25</v>
      </c>
      <c r="L13" s="19" t="s">
        <v>15</v>
      </c>
      <c r="M13" s="62">
        <v>22</v>
      </c>
      <c r="N13" s="21"/>
      <c r="O13" s="21"/>
      <c r="P13" s="22"/>
      <c r="Q13" s="23">
        <v>8</v>
      </c>
      <c r="R13" s="38">
        <f t="shared" si="7"/>
        <v>75</v>
      </c>
      <c r="S13" s="24" t="s">
        <v>15</v>
      </c>
      <c r="T13" s="25">
        <f t="shared" si="2"/>
        <v>62</v>
      </c>
      <c r="U13" s="26">
        <f>R13/T13</f>
        <v>1.2096774193548387</v>
      </c>
      <c r="V13" s="64">
        <v>1</v>
      </c>
      <c r="X13" s="68" t="s">
        <v>19</v>
      </c>
      <c r="Y13" s="35">
        <v>18</v>
      </c>
      <c r="Z13" s="19" t="s">
        <v>15</v>
      </c>
      <c r="AA13" s="62">
        <v>25</v>
      </c>
      <c r="AB13" s="35">
        <v>22</v>
      </c>
      <c r="AC13" s="19" t="s">
        <v>15</v>
      </c>
      <c r="AD13" s="62">
        <v>25</v>
      </c>
      <c r="AE13" s="17"/>
      <c r="AF13" s="17"/>
      <c r="AG13" s="18"/>
      <c r="AH13" s="35">
        <v>25</v>
      </c>
      <c r="AI13" s="19" t="s">
        <v>15</v>
      </c>
      <c r="AJ13" s="62">
        <v>19</v>
      </c>
      <c r="AK13" s="21"/>
      <c r="AL13" s="21"/>
      <c r="AM13" s="22"/>
      <c r="AN13" s="23">
        <v>5</v>
      </c>
      <c r="AO13" s="38">
        <f t="shared" si="20"/>
        <v>65</v>
      </c>
      <c r="AP13" s="24" t="s">
        <v>15</v>
      </c>
      <c r="AQ13" s="25">
        <f t="shared" si="21"/>
        <v>69</v>
      </c>
      <c r="AR13" s="30">
        <f>AO13/AQ13</f>
        <v>0.94202898550724634</v>
      </c>
      <c r="AS13" s="69">
        <v>3</v>
      </c>
    </row>
    <row r="14" spans="1:45" ht="15.75" x14ac:dyDescent="0.25">
      <c r="A14" s="67"/>
      <c r="B14" s="35">
        <v>25</v>
      </c>
      <c r="C14" s="35" t="s">
        <v>15</v>
      </c>
      <c r="D14" s="62">
        <v>22</v>
      </c>
      <c r="E14" s="35">
        <v>25</v>
      </c>
      <c r="F14" s="35" t="s">
        <v>15</v>
      </c>
      <c r="G14" s="62">
        <v>22</v>
      </c>
      <c r="H14" s="33"/>
      <c r="I14" s="33"/>
      <c r="J14" s="33"/>
      <c r="K14" s="34">
        <v>25</v>
      </c>
      <c r="L14" s="35" t="s">
        <v>15</v>
      </c>
      <c r="M14" s="36">
        <v>22</v>
      </c>
      <c r="P14" s="37"/>
      <c r="Q14" s="23"/>
      <c r="R14" s="38">
        <f t="shared" si="7"/>
        <v>75</v>
      </c>
      <c r="S14" s="38" t="s">
        <v>15</v>
      </c>
      <c r="T14" s="25">
        <f t="shared" si="2"/>
        <v>69</v>
      </c>
      <c r="U14" s="26">
        <f t="shared" ref="U14:U15" si="22">R14/T14</f>
        <v>1.0869565217391304</v>
      </c>
      <c r="V14" s="64"/>
      <c r="X14" s="68"/>
      <c r="Y14" s="35">
        <v>25</v>
      </c>
      <c r="Z14" s="35" t="s">
        <v>15</v>
      </c>
      <c r="AA14" s="62">
        <v>23</v>
      </c>
      <c r="AB14" s="35">
        <v>17</v>
      </c>
      <c r="AC14" s="35" t="s">
        <v>15</v>
      </c>
      <c r="AD14" s="62">
        <v>25</v>
      </c>
      <c r="AE14" s="33"/>
      <c r="AF14" s="33"/>
      <c r="AG14" s="33"/>
      <c r="AH14" s="34">
        <v>25</v>
      </c>
      <c r="AI14" s="35" t="s">
        <v>15</v>
      </c>
      <c r="AJ14" s="36">
        <v>14</v>
      </c>
      <c r="AM14" s="37"/>
      <c r="AN14" s="23"/>
      <c r="AO14" s="38">
        <f t="shared" si="20"/>
        <v>67</v>
      </c>
      <c r="AP14" s="38" t="s">
        <v>15</v>
      </c>
      <c r="AQ14" s="25">
        <f t="shared" si="21"/>
        <v>62</v>
      </c>
      <c r="AR14" s="30">
        <f t="shared" ref="AR14:AR15" si="23">AO14/AQ14</f>
        <v>1.0806451612903225</v>
      </c>
      <c r="AS14" s="69"/>
    </row>
    <row r="15" spans="1:45" ht="15.75" x14ac:dyDescent="0.25">
      <c r="A15" s="67"/>
      <c r="B15" s="35">
        <v>23</v>
      </c>
      <c r="C15" s="35" t="s">
        <v>15</v>
      </c>
      <c r="D15" s="62">
        <v>25</v>
      </c>
      <c r="E15" s="35">
        <v>25</v>
      </c>
      <c r="F15" s="35" t="s">
        <v>15</v>
      </c>
      <c r="G15" s="62">
        <v>7</v>
      </c>
      <c r="H15" s="40" t="s">
        <v>20</v>
      </c>
      <c r="I15" s="40"/>
      <c r="J15" s="40"/>
      <c r="K15" s="34">
        <v>25</v>
      </c>
      <c r="L15" s="35" t="s">
        <v>15</v>
      </c>
      <c r="M15" s="36">
        <v>15</v>
      </c>
      <c r="P15" s="37"/>
      <c r="Q15" s="23"/>
      <c r="R15" s="38">
        <f>B15+E15+K15+N15</f>
        <v>73</v>
      </c>
      <c r="S15" s="38" t="s">
        <v>15</v>
      </c>
      <c r="T15" s="25">
        <f t="shared" si="2"/>
        <v>22</v>
      </c>
      <c r="U15" s="26">
        <f t="shared" si="22"/>
        <v>3.3181818181818183</v>
      </c>
      <c r="V15" s="64"/>
      <c r="X15" s="68"/>
      <c r="Y15" s="35">
        <v>25</v>
      </c>
      <c r="Z15" s="35" t="s">
        <v>15</v>
      </c>
      <c r="AA15" s="62">
        <v>12</v>
      </c>
      <c r="AB15" s="35">
        <v>13</v>
      </c>
      <c r="AC15" s="35" t="s">
        <v>15</v>
      </c>
      <c r="AD15" s="62">
        <v>25</v>
      </c>
      <c r="AE15" s="40" t="s">
        <v>20</v>
      </c>
      <c r="AF15" s="40"/>
      <c r="AG15" s="40"/>
      <c r="AH15" s="34">
        <v>25</v>
      </c>
      <c r="AI15" s="35" t="s">
        <v>15</v>
      </c>
      <c r="AJ15" s="36">
        <v>12</v>
      </c>
      <c r="AM15" s="37"/>
      <c r="AN15" s="23"/>
      <c r="AO15" s="38">
        <f>Y15+AB15+AH15+AK15</f>
        <v>63</v>
      </c>
      <c r="AP15" s="38" t="s">
        <v>15</v>
      </c>
      <c r="AQ15" s="25">
        <f t="shared" si="21"/>
        <v>49</v>
      </c>
      <c r="AR15" s="30">
        <f t="shared" si="23"/>
        <v>1.2857142857142858</v>
      </c>
      <c r="AS15" s="69"/>
    </row>
    <row r="16" spans="1:45" ht="15.75" x14ac:dyDescent="0.25">
      <c r="A16" s="67"/>
      <c r="B16" s="70"/>
      <c r="C16" s="41"/>
      <c r="D16" s="71"/>
      <c r="E16" s="41"/>
      <c r="F16" s="41"/>
      <c r="G16" s="42"/>
      <c r="H16" s="33"/>
      <c r="I16" s="33"/>
      <c r="J16" s="33"/>
      <c r="K16" s="41"/>
      <c r="L16" s="41"/>
      <c r="M16" s="42"/>
      <c r="N16" s="43"/>
      <c r="O16" s="43"/>
      <c r="P16" s="44"/>
      <c r="Q16" s="45"/>
      <c r="R16" s="46">
        <f t="shared" si="7"/>
        <v>0</v>
      </c>
      <c r="S16" s="46" t="s">
        <v>15</v>
      </c>
      <c r="T16" s="47">
        <f>D16+G16+J16+M16+P16</f>
        <v>0</v>
      </c>
      <c r="U16" s="72"/>
      <c r="V16" s="64"/>
      <c r="X16" s="68"/>
      <c r="Y16" s="70"/>
      <c r="Z16" s="41"/>
      <c r="AA16" s="71"/>
      <c r="AB16" s="41"/>
      <c r="AC16" s="41"/>
      <c r="AD16" s="42"/>
      <c r="AE16" s="33"/>
      <c r="AF16" s="33"/>
      <c r="AG16" s="33"/>
      <c r="AH16" s="41"/>
      <c r="AI16" s="41"/>
      <c r="AJ16" s="42"/>
      <c r="AK16" s="43"/>
      <c r="AL16" s="43"/>
      <c r="AM16" s="44"/>
      <c r="AN16" s="45"/>
      <c r="AO16" s="46">
        <f t="shared" ref="AO16:AO19" si="24">Y16+AB16+AE16+AH16+AK16</f>
        <v>0</v>
      </c>
      <c r="AP16" s="46" t="s">
        <v>15</v>
      </c>
      <c r="AQ16" s="47">
        <f t="shared" si="21"/>
        <v>0</v>
      </c>
      <c r="AR16" s="46"/>
      <c r="AS16" s="69"/>
    </row>
    <row r="17" spans="1:45" ht="16.5" thickBot="1" x14ac:dyDescent="0.3">
      <c r="A17" s="73"/>
      <c r="B17" s="74">
        <f t="shared" ref="B17" si="25">J7</f>
        <v>73</v>
      </c>
      <c r="C17" s="75" t="s">
        <v>15</v>
      </c>
      <c r="D17" s="76">
        <f t="shared" ref="D17" si="26">H7</f>
        <v>67</v>
      </c>
      <c r="E17" s="75">
        <f>SUM(E13:E16)</f>
        <v>75</v>
      </c>
      <c r="F17" s="50" t="s">
        <v>15</v>
      </c>
      <c r="G17" s="77">
        <f>SUM(G13:G16)</f>
        <v>47</v>
      </c>
      <c r="H17" s="49"/>
      <c r="I17" s="49"/>
      <c r="J17" s="49"/>
      <c r="K17" s="75">
        <f>SUM(K13:K16)</f>
        <v>75</v>
      </c>
      <c r="L17" s="50" t="s">
        <v>15</v>
      </c>
      <c r="M17" s="77">
        <f>SUM(M13:M16)</f>
        <v>59</v>
      </c>
      <c r="N17" s="78"/>
      <c r="O17" s="78"/>
      <c r="P17" s="79"/>
      <c r="Q17" s="53"/>
      <c r="R17" s="54">
        <f t="shared" si="7"/>
        <v>223</v>
      </c>
      <c r="S17" s="55" t="s">
        <v>15</v>
      </c>
      <c r="T17" s="56">
        <f>D17+G17+J17+M17+P17</f>
        <v>173</v>
      </c>
      <c r="U17" s="57">
        <f>R17/T17</f>
        <v>1.2890173410404624</v>
      </c>
      <c r="V17" s="66"/>
      <c r="X17" s="80"/>
      <c r="Y17" s="74">
        <f t="shared" ref="Y17" si="27">AG7</f>
        <v>68</v>
      </c>
      <c r="Z17" s="75" t="s">
        <v>15</v>
      </c>
      <c r="AA17" s="76">
        <f t="shared" ref="AA17" si="28">AE7</f>
        <v>60</v>
      </c>
      <c r="AB17" s="75">
        <f>SUM(AB13:AB16)</f>
        <v>52</v>
      </c>
      <c r="AC17" s="50" t="s">
        <v>15</v>
      </c>
      <c r="AD17" s="77">
        <f>SUM(AD13:AD16)</f>
        <v>75</v>
      </c>
      <c r="AE17" s="49"/>
      <c r="AF17" s="49"/>
      <c r="AG17" s="49"/>
      <c r="AH17" s="75">
        <f>SUM(AH13:AH16)</f>
        <v>75</v>
      </c>
      <c r="AI17" s="50" t="s">
        <v>15</v>
      </c>
      <c r="AJ17" s="77">
        <f>SUM(AJ13:AJ16)</f>
        <v>45</v>
      </c>
      <c r="AK17" s="78"/>
      <c r="AL17" s="78"/>
      <c r="AM17" s="79"/>
      <c r="AN17" s="53"/>
      <c r="AO17" s="54">
        <f t="shared" si="24"/>
        <v>195</v>
      </c>
      <c r="AP17" s="55" t="s">
        <v>15</v>
      </c>
      <c r="AQ17" s="56">
        <f t="shared" si="21"/>
        <v>180</v>
      </c>
      <c r="AR17" s="60">
        <f>AO17/AQ17</f>
        <v>1.0833333333333333</v>
      </c>
      <c r="AS17" s="81"/>
    </row>
    <row r="18" spans="1:45" s="28" customFormat="1" ht="15.75" x14ac:dyDescent="0.25">
      <c r="A18" s="16" t="s">
        <v>21</v>
      </c>
      <c r="B18" s="35">
        <f>M3</f>
        <v>25</v>
      </c>
      <c r="C18" s="19" t="s">
        <v>15</v>
      </c>
      <c r="D18" s="62">
        <f>K3</f>
        <v>20</v>
      </c>
      <c r="E18" s="35">
        <v>20</v>
      </c>
      <c r="F18" s="19" t="s">
        <v>15</v>
      </c>
      <c r="G18" s="62">
        <v>25</v>
      </c>
      <c r="H18" s="35">
        <f>M13</f>
        <v>22</v>
      </c>
      <c r="I18" s="19" t="s">
        <v>15</v>
      </c>
      <c r="J18" s="62">
        <f>K13</f>
        <v>25</v>
      </c>
      <c r="K18" s="17"/>
      <c r="L18" s="17"/>
      <c r="M18" s="18"/>
      <c r="N18" s="21"/>
      <c r="O18" s="21"/>
      <c r="P18" s="22"/>
      <c r="Q18" s="23">
        <v>5</v>
      </c>
      <c r="R18" s="38">
        <f t="shared" si="7"/>
        <v>67</v>
      </c>
      <c r="S18" s="24" t="s">
        <v>15</v>
      </c>
      <c r="T18" s="25">
        <f t="shared" si="2"/>
        <v>66</v>
      </c>
      <c r="U18" s="26">
        <f>R18/T18</f>
        <v>1.0151515151515151</v>
      </c>
      <c r="V18" s="31">
        <v>2</v>
      </c>
      <c r="X18" s="29" t="s">
        <v>22</v>
      </c>
      <c r="Y18" s="35">
        <f>AJ3</f>
        <v>17</v>
      </c>
      <c r="Z18" s="19" t="s">
        <v>15</v>
      </c>
      <c r="AA18" s="62">
        <f>AH3</f>
        <v>25</v>
      </c>
      <c r="AB18" s="35">
        <f>AJ8</f>
        <v>10</v>
      </c>
      <c r="AC18" s="19" t="s">
        <v>15</v>
      </c>
      <c r="AD18" s="62">
        <f>AH8</f>
        <v>25</v>
      </c>
      <c r="AE18" s="35">
        <f>AJ13</f>
        <v>19</v>
      </c>
      <c r="AF18" s="19" t="s">
        <v>15</v>
      </c>
      <c r="AG18" s="62">
        <f>AH13</f>
        <v>25</v>
      </c>
      <c r="AH18" s="17"/>
      <c r="AI18" s="17"/>
      <c r="AJ18" s="18"/>
      <c r="AK18" s="21"/>
      <c r="AL18" s="21"/>
      <c r="AM18" s="22"/>
      <c r="AN18" s="23">
        <v>0</v>
      </c>
      <c r="AO18" s="38">
        <f t="shared" si="24"/>
        <v>46</v>
      </c>
      <c r="AP18" s="24" t="s">
        <v>15</v>
      </c>
      <c r="AQ18" s="25">
        <f t="shared" si="21"/>
        <v>75</v>
      </c>
      <c r="AR18" s="30">
        <f>AO18/AQ18</f>
        <v>0.61333333333333329</v>
      </c>
      <c r="AS18" s="63">
        <v>4</v>
      </c>
    </row>
    <row r="19" spans="1:45" ht="15.75" x14ac:dyDescent="0.25">
      <c r="A19" s="32"/>
      <c r="B19" s="35">
        <f t="shared" ref="B19:B20" si="29">M4</f>
        <v>25</v>
      </c>
      <c r="C19" s="35" t="s">
        <v>15</v>
      </c>
      <c r="D19" s="62">
        <f t="shared" ref="D19:D20" si="30">K4</f>
        <v>16</v>
      </c>
      <c r="E19" s="35">
        <v>25</v>
      </c>
      <c r="F19" s="35" t="s">
        <v>15</v>
      </c>
      <c r="G19" s="62">
        <v>13</v>
      </c>
      <c r="H19" s="35">
        <f t="shared" ref="H19:H20" si="31">M14</f>
        <v>22</v>
      </c>
      <c r="I19" s="35" t="s">
        <v>15</v>
      </c>
      <c r="J19" s="62">
        <f t="shared" ref="J19:J20" si="32">K14</f>
        <v>25</v>
      </c>
      <c r="K19" s="33"/>
      <c r="L19" s="33"/>
      <c r="M19" s="33"/>
      <c r="P19" s="37"/>
      <c r="Q19" s="23"/>
      <c r="R19" s="38">
        <f t="shared" si="7"/>
        <v>72</v>
      </c>
      <c r="S19" s="38" t="s">
        <v>15</v>
      </c>
      <c r="T19" s="25">
        <f t="shared" si="2"/>
        <v>52</v>
      </c>
      <c r="U19" s="26">
        <f t="shared" ref="U19:U20" si="33">R19/T19</f>
        <v>1.3846153846153846</v>
      </c>
      <c r="V19" s="31"/>
      <c r="X19" s="39"/>
      <c r="Y19" s="35">
        <f t="shared" ref="Y19:Y20" si="34">AJ4</f>
        <v>12</v>
      </c>
      <c r="Z19" s="35" t="s">
        <v>15</v>
      </c>
      <c r="AA19" s="62">
        <f t="shared" ref="AA19:AA20" si="35">AH4</f>
        <v>25</v>
      </c>
      <c r="AB19" s="35">
        <f t="shared" ref="AB19:AB20" si="36">AJ9</f>
        <v>7</v>
      </c>
      <c r="AC19" s="35" t="s">
        <v>15</v>
      </c>
      <c r="AD19" s="62">
        <f t="shared" ref="AD19:AD20" si="37">AH9</f>
        <v>25</v>
      </c>
      <c r="AE19" s="35">
        <f t="shared" ref="AE19:AE20" si="38">AJ14</f>
        <v>14</v>
      </c>
      <c r="AF19" s="35" t="s">
        <v>15</v>
      </c>
      <c r="AG19" s="62">
        <f t="shared" ref="AG19:AG20" si="39">AH14</f>
        <v>25</v>
      </c>
      <c r="AH19" s="33"/>
      <c r="AI19" s="33"/>
      <c r="AJ19" s="33"/>
      <c r="AM19" s="37"/>
      <c r="AN19" s="23"/>
      <c r="AO19" s="38">
        <f t="shared" si="24"/>
        <v>33</v>
      </c>
      <c r="AP19" s="38" t="s">
        <v>15</v>
      </c>
      <c r="AQ19" s="25">
        <f t="shared" si="21"/>
        <v>75</v>
      </c>
      <c r="AR19" s="30">
        <f>AO19/AQ19</f>
        <v>0.44</v>
      </c>
      <c r="AS19" s="63"/>
    </row>
    <row r="20" spans="1:45" ht="15.75" x14ac:dyDescent="0.25">
      <c r="A20" s="32"/>
      <c r="B20" s="35">
        <f t="shared" si="29"/>
        <v>25</v>
      </c>
      <c r="C20" s="35" t="s">
        <v>15</v>
      </c>
      <c r="D20" s="62">
        <f t="shared" si="30"/>
        <v>14</v>
      </c>
      <c r="E20" s="35">
        <v>25</v>
      </c>
      <c r="F20" s="35" t="s">
        <v>15</v>
      </c>
      <c r="G20" s="62">
        <v>14</v>
      </c>
      <c r="H20" s="35">
        <f t="shared" si="31"/>
        <v>15</v>
      </c>
      <c r="I20" s="35" t="s">
        <v>15</v>
      </c>
      <c r="J20" s="62">
        <f t="shared" si="32"/>
        <v>25</v>
      </c>
      <c r="K20" s="40">
        <v>2020</v>
      </c>
      <c r="L20" s="40"/>
      <c r="M20" s="40"/>
      <c r="P20" s="37"/>
      <c r="Q20" s="23"/>
      <c r="R20" s="38">
        <f>B20+E20+H20+N20</f>
        <v>65</v>
      </c>
      <c r="S20" s="38" t="s">
        <v>15</v>
      </c>
      <c r="T20" s="25">
        <f t="shared" si="2"/>
        <v>39</v>
      </c>
      <c r="U20" s="26">
        <f t="shared" si="33"/>
        <v>1.6666666666666667</v>
      </c>
      <c r="V20" s="31"/>
      <c r="X20" s="39"/>
      <c r="Y20" s="35">
        <f t="shared" si="34"/>
        <v>17</v>
      </c>
      <c r="Z20" s="35" t="s">
        <v>15</v>
      </c>
      <c r="AA20" s="62">
        <f t="shared" si="35"/>
        <v>25</v>
      </c>
      <c r="AB20" s="35">
        <f t="shared" si="36"/>
        <v>13</v>
      </c>
      <c r="AC20" s="35" t="s">
        <v>15</v>
      </c>
      <c r="AD20" s="62">
        <f t="shared" si="37"/>
        <v>25</v>
      </c>
      <c r="AE20" s="35">
        <f t="shared" si="38"/>
        <v>12</v>
      </c>
      <c r="AF20" s="35" t="s">
        <v>15</v>
      </c>
      <c r="AG20" s="62">
        <f t="shared" si="39"/>
        <v>25</v>
      </c>
      <c r="AH20" s="40">
        <v>2020</v>
      </c>
      <c r="AI20" s="40"/>
      <c r="AJ20" s="40"/>
      <c r="AM20" s="37"/>
      <c r="AN20" s="23"/>
      <c r="AO20" s="38">
        <f>Y20+AB20+AE20+AK20</f>
        <v>42</v>
      </c>
      <c r="AP20" s="38" t="s">
        <v>15</v>
      </c>
      <c r="AQ20" s="25">
        <f t="shared" si="21"/>
        <v>75</v>
      </c>
      <c r="AR20" s="30">
        <f>AO20/AQ20</f>
        <v>0.56000000000000005</v>
      </c>
      <c r="AS20" s="63"/>
    </row>
    <row r="21" spans="1:45" ht="15.75" x14ac:dyDescent="0.25">
      <c r="A21" s="32"/>
      <c r="B21" s="41"/>
      <c r="C21" s="41"/>
      <c r="D21" s="42"/>
      <c r="E21" s="41"/>
      <c r="F21" s="41"/>
      <c r="G21" s="42"/>
      <c r="H21" s="41"/>
      <c r="I21" s="41"/>
      <c r="J21" s="42"/>
      <c r="K21" s="33"/>
      <c r="L21" s="33"/>
      <c r="M21" s="33"/>
      <c r="N21" s="43"/>
      <c r="O21" s="43"/>
      <c r="P21" s="44"/>
      <c r="Q21" s="45"/>
      <c r="R21" s="46">
        <f t="shared" si="7"/>
        <v>0</v>
      </c>
      <c r="S21" s="46" t="s">
        <v>15</v>
      </c>
      <c r="T21" s="47">
        <f>D21+G21+J21+M21+P21</f>
        <v>0</v>
      </c>
      <c r="U21" s="72"/>
      <c r="V21" s="31"/>
      <c r="X21" s="39"/>
      <c r="Y21" s="41"/>
      <c r="Z21" s="41"/>
      <c r="AA21" s="42"/>
      <c r="AB21" s="41"/>
      <c r="AC21" s="41"/>
      <c r="AD21" s="42"/>
      <c r="AE21" s="41"/>
      <c r="AF21" s="41"/>
      <c r="AG21" s="42"/>
      <c r="AH21" s="33"/>
      <c r="AI21" s="33"/>
      <c r="AJ21" s="33"/>
      <c r="AK21" s="43"/>
      <c r="AL21" s="43"/>
      <c r="AM21" s="44"/>
      <c r="AN21" s="45"/>
      <c r="AO21" s="46">
        <f t="shared" ref="AO21:AO22" si="40">Y21+AB21+AE21+AH21+AK21</f>
        <v>0</v>
      </c>
      <c r="AP21" s="46" t="s">
        <v>15</v>
      </c>
      <c r="AQ21" s="47">
        <f t="shared" si="21"/>
        <v>0</v>
      </c>
      <c r="AR21" s="46"/>
      <c r="AS21" s="63"/>
    </row>
    <row r="22" spans="1:45" ht="16.5" thickBot="1" x14ac:dyDescent="0.3">
      <c r="A22" s="48"/>
      <c r="B22" s="50">
        <f>M7</f>
        <v>75</v>
      </c>
      <c r="C22" s="50" t="s">
        <v>15</v>
      </c>
      <c r="D22" s="51">
        <f>K7</f>
        <v>50</v>
      </c>
      <c r="E22" s="50">
        <f>SUM(E18:E21)</f>
        <v>70</v>
      </c>
      <c r="F22" s="50" t="s">
        <v>15</v>
      </c>
      <c r="G22" s="51">
        <f>SUM(G18:G21)</f>
        <v>52</v>
      </c>
      <c r="H22" s="52">
        <f>SUM(H18:H21)</f>
        <v>59</v>
      </c>
      <c r="I22" s="52" t="s">
        <v>15</v>
      </c>
      <c r="J22" s="53">
        <f>SUM(J18:J21)</f>
        <v>75</v>
      </c>
      <c r="K22" s="49"/>
      <c r="L22" s="49"/>
      <c r="M22" s="49"/>
      <c r="N22" s="78"/>
      <c r="O22" s="78"/>
      <c r="P22" s="79"/>
      <c r="Q22" s="53"/>
      <c r="R22" s="54">
        <f t="shared" si="7"/>
        <v>204</v>
      </c>
      <c r="S22" s="55" t="s">
        <v>15</v>
      </c>
      <c r="T22" s="56">
        <f>D22+G22+J22+M22+P22</f>
        <v>177</v>
      </c>
      <c r="U22" s="57">
        <f>R22/T22</f>
        <v>1.152542372881356</v>
      </c>
      <c r="V22" s="61"/>
      <c r="X22" s="59"/>
      <c r="Y22" s="50">
        <f>AJ7</f>
        <v>46</v>
      </c>
      <c r="Z22" s="50" t="s">
        <v>15</v>
      </c>
      <c r="AA22" s="51">
        <f>AH7</f>
        <v>75</v>
      </c>
      <c r="AB22" s="50">
        <f>SUM(AB18:AB21)</f>
        <v>30</v>
      </c>
      <c r="AC22" s="50" t="s">
        <v>15</v>
      </c>
      <c r="AD22" s="51">
        <f>SUM(AD18:AD21)</f>
        <v>75</v>
      </c>
      <c r="AE22" s="52">
        <f>SUM(AE18:AE21)</f>
        <v>45</v>
      </c>
      <c r="AF22" s="52" t="s">
        <v>15</v>
      </c>
      <c r="AG22" s="53">
        <f>SUM(AG18:AG21)</f>
        <v>75</v>
      </c>
      <c r="AH22" s="49"/>
      <c r="AI22" s="49"/>
      <c r="AJ22" s="49"/>
      <c r="AK22" s="78"/>
      <c r="AL22" s="78"/>
      <c r="AM22" s="79"/>
      <c r="AN22" s="53"/>
      <c r="AO22" s="54">
        <f t="shared" si="40"/>
        <v>121</v>
      </c>
      <c r="AP22" s="55" t="s">
        <v>15</v>
      </c>
      <c r="AQ22" s="56">
        <f t="shared" si="21"/>
        <v>225</v>
      </c>
      <c r="AR22" s="60">
        <f>AO22/AQ22</f>
        <v>0.5377777777777778</v>
      </c>
      <c r="AS22" s="65"/>
    </row>
    <row r="23" spans="1:45" s="28" customFormat="1" ht="15.75" hidden="1" x14ac:dyDescent="0.25">
      <c r="A23" s="82"/>
      <c r="B23" s="21"/>
      <c r="C23" s="21"/>
      <c r="D23" s="22"/>
      <c r="E23" s="21"/>
      <c r="F23" s="21"/>
      <c r="G23" s="22"/>
      <c r="H23" s="21"/>
      <c r="I23" s="21"/>
      <c r="J23" s="22"/>
      <c r="K23" s="21"/>
      <c r="L23" s="21"/>
      <c r="M23" s="22"/>
      <c r="N23" s="17"/>
      <c r="O23" s="17"/>
      <c r="P23" s="18"/>
      <c r="Q23" s="23"/>
      <c r="R23" s="38"/>
      <c r="S23" s="24"/>
      <c r="T23" s="25"/>
      <c r="U23" s="30"/>
      <c r="V23" s="83"/>
    </row>
    <row r="24" spans="1:45" ht="15.75" hidden="1" x14ac:dyDescent="0.25">
      <c r="A24" s="82"/>
      <c r="D24" s="37"/>
      <c r="G24" s="37"/>
      <c r="J24" s="37"/>
      <c r="M24" s="37"/>
      <c r="N24" s="33"/>
      <c r="O24" s="33"/>
      <c r="P24" s="33"/>
      <c r="Q24" s="23"/>
      <c r="R24" s="38"/>
      <c r="S24" s="38"/>
      <c r="T24" s="25"/>
      <c r="U24" s="38"/>
      <c r="V24" s="83"/>
    </row>
    <row r="25" spans="1:45" ht="15.75" hidden="1" x14ac:dyDescent="0.25">
      <c r="A25" s="82"/>
      <c r="D25" s="37"/>
      <c r="G25" s="37"/>
      <c r="J25" s="37"/>
      <c r="M25" s="37"/>
      <c r="N25" s="84">
        <v>2018</v>
      </c>
      <c r="O25" s="84"/>
      <c r="P25" s="84"/>
      <c r="Q25" s="23"/>
      <c r="R25" s="38"/>
      <c r="S25" s="38"/>
      <c r="T25" s="25"/>
      <c r="U25" s="38"/>
      <c r="V25" s="83"/>
    </row>
    <row r="26" spans="1:45" ht="15.75" hidden="1" x14ac:dyDescent="0.25">
      <c r="A26" s="82"/>
      <c r="B26" s="43"/>
      <c r="C26" s="43"/>
      <c r="D26" s="44"/>
      <c r="E26" s="43"/>
      <c r="F26" s="43"/>
      <c r="G26" s="44"/>
      <c r="H26" s="43"/>
      <c r="I26" s="43"/>
      <c r="J26" s="44"/>
      <c r="K26" s="43"/>
      <c r="L26" s="43"/>
      <c r="M26" s="44"/>
      <c r="N26" s="33"/>
      <c r="O26" s="33"/>
      <c r="P26" s="33"/>
      <c r="Q26" s="45"/>
      <c r="R26" s="46"/>
      <c r="S26" s="46"/>
      <c r="T26" s="47"/>
      <c r="U26" s="46"/>
      <c r="V26" s="83"/>
    </row>
    <row r="27" spans="1:45" ht="16.5" hidden="1" thickBot="1" x14ac:dyDescent="0.3">
      <c r="A27" s="85"/>
      <c r="B27" s="78"/>
      <c r="C27" s="78"/>
      <c r="D27" s="79"/>
      <c r="E27" s="78"/>
      <c r="F27" s="78"/>
      <c r="G27" s="79"/>
      <c r="H27" s="52"/>
      <c r="I27" s="52"/>
      <c r="J27" s="53"/>
      <c r="K27" s="52"/>
      <c r="L27" s="52"/>
      <c r="M27" s="53"/>
      <c r="N27" s="49"/>
      <c r="O27" s="49"/>
      <c r="P27" s="49"/>
      <c r="Q27" s="53"/>
      <c r="R27" s="54"/>
      <c r="S27" s="55"/>
      <c r="T27" s="56"/>
      <c r="U27" s="60"/>
      <c r="V27" s="86"/>
    </row>
    <row r="30" spans="1:45" ht="18.75" x14ac:dyDescent="0.3">
      <c r="A30" s="87" t="s">
        <v>23</v>
      </c>
      <c r="B30" s="88"/>
      <c r="C30" s="88"/>
      <c r="D30" s="88"/>
      <c r="K30" s="87" t="s">
        <v>24</v>
      </c>
      <c r="W30" s="89" t="s">
        <v>25</v>
      </c>
      <c r="X30" s="90" t="s">
        <v>26</v>
      </c>
      <c r="AE30" s="91" t="s">
        <v>27</v>
      </c>
      <c r="AF30" s="92" t="s">
        <v>28</v>
      </c>
      <c r="AG30" s="93">
        <v>0.4375</v>
      </c>
      <c r="AH30" s="91" t="s">
        <v>29</v>
      </c>
      <c r="AI30" s="92" t="s">
        <v>30</v>
      </c>
    </row>
    <row r="31" spans="1:45" x14ac:dyDescent="0.25">
      <c r="E31" s="88"/>
      <c r="W31" s="89" t="s">
        <v>31</v>
      </c>
      <c r="X31" s="90" t="s">
        <v>32</v>
      </c>
      <c r="AE31" s="94" t="s">
        <v>15</v>
      </c>
      <c r="AF31" s="92"/>
      <c r="AG31" s="93"/>
      <c r="AH31" s="94" t="s">
        <v>15</v>
      </c>
      <c r="AI31" s="92"/>
    </row>
    <row r="32" spans="1:45" x14ac:dyDescent="0.25">
      <c r="A32" s="88" t="s">
        <v>33</v>
      </c>
      <c r="B32" t="s">
        <v>34</v>
      </c>
      <c r="C32" t="s">
        <v>15</v>
      </c>
      <c r="D32" s="95" t="s">
        <v>35</v>
      </c>
      <c r="K32" s="88" t="s">
        <v>36</v>
      </c>
      <c r="L32" s="88"/>
      <c r="M32" s="88"/>
      <c r="N32" s="88"/>
      <c r="O32" s="88"/>
      <c r="P32" s="88"/>
      <c r="Q32" s="88"/>
      <c r="R32" t="s">
        <v>37</v>
      </c>
      <c r="S32" t="s">
        <v>15</v>
      </c>
      <c r="T32" s="95" t="s">
        <v>38</v>
      </c>
      <c r="W32" s="89" t="s">
        <v>39</v>
      </c>
      <c r="X32" s="90" t="s">
        <v>40</v>
      </c>
      <c r="AE32" s="96" t="s">
        <v>41</v>
      </c>
      <c r="AF32" s="92" t="s">
        <v>42</v>
      </c>
      <c r="AG32" s="93">
        <v>0.48958333333333331</v>
      </c>
      <c r="AH32" s="96" t="s">
        <v>43</v>
      </c>
      <c r="AI32" s="92" t="s">
        <v>31</v>
      </c>
    </row>
    <row r="33" spans="1:35" x14ac:dyDescent="0.25">
      <c r="A33" s="88"/>
      <c r="B33" s="97" t="str">
        <f>A13</f>
        <v>VBC Höchst</v>
      </c>
      <c r="C33" t="s">
        <v>15</v>
      </c>
      <c r="D33" s="98" t="str">
        <f>X3</f>
        <v>TI-hobby</v>
      </c>
      <c r="K33" s="88"/>
      <c r="L33" s="88"/>
      <c r="M33" s="88"/>
      <c r="N33" s="88"/>
      <c r="O33" s="88"/>
      <c r="P33" s="88"/>
      <c r="Q33" s="88"/>
      <c r="R33" s="97" t="str">
        <f>A3</f>
        <v>TI-abc-fliesen-volley II</v>
      </c>
      <c r="S33" t="s">
        <v>15</v>
      </c>
      <c r="T33" s="98" t="str">
        <f>X18</f>
        <v>SU inzingvolley 2</v>
      </c>
      <c r="W33" s="89" t="s">
        <v>44</v>
      </c>
      <c r="X33" s="90" t="s">
        <v>45</v>
      </c>
      <c r="AE33" s="96" t="s">
        <v>15</v>
      </c>
      <c r="AF33" s="92"/>
      <c r="AG33" s="93"/>
      <c r="AH33" s="96" t="s">
        <v>15</v>
      </c>
      <c r="AI33" s="92"/>
    </row>
    <row r="34" spans="1:35" x14ac:dyDescent="0.25">
      <c r="A34" s="88"/>
      <c r="B34">
        <v>0</v>
      </c>
      <c r="C34" t="s">
        <v>15</v>
      </c>
      <c r="D34" s="37">
        <v>2</v>
      </c>
      <c r="K34" s="88"/>
      <c r="L34" s="88"/>
      <c r="M34" s="88"/>
      <c r="N34" s="88"/>
      <c r="O34" s="88"/>
      <c r="P34" s="88"/>
      <c r="Q34" s="88"/>
      <c r="R34">
        <v>2</v>
      </c>
      <c r="S34" t="s">
        <v>15</v>
      </c>
      <c r="T34" s="37">
        <v>0</v>
      </c>
      <c r="AB34" s="28"/>
      <c r="AE34" s="91" t="s">
        <v>46</v>
      </c>
      <c r="AF34" s="92" t="s">
        <v>47</v>
      </c>
      <c r="AG34" s="93">
        <v>0.54166666666666663</v>
      </c>
      <c r="AH34" s="91" t="s">
        <v>48</v>
      </c>
      <c r="AI34" s="92" t="s">
        <v>49</v>
      </c>
    </row>
    <row r="35" spans="1:35" ht="8.25" customHeight="1" x14ac:dyDescent="0.25">
      <c r="A35" s="88"/>
      <c r="D35" s="37"/>
      <c r="K35" s="88"/>
      <c r="L35" s="88"/>
      <c r="M35" s="88"/>
      <c r="N35" s="88"/>
      <c r="O35" s="88"/>
      <c r="P35" s="88"/>
      <c r="Q35" s="88"/>
      <c r="AB35" s="28"/>
    </row>
    <row r="36" spans="1:35" x14ac:dyDescent="0.25">
      <c r="A36" s="88" t="s">
        <v>50</v>
      </c>
      <c r="B36" s="37" t="s">
        <v>51</v>
      </c>
      <c r="C36" t="s">
        <v>15</v>
      </c>
      <c r="D36" s="95" t="s">
        <v>52</v>
      </c>
      <c r="K36" s="88" t="s">
        <v>53</v>
      </c>
      <c r="L36" s="88"/>
      <c r="M36" s="88"/>
      <c r="N36" s="88"/>
      <c r="O36" s="88"/>
      <c r="P36" s="88"/>
      <c r="Q36" s="88"/>
      <c r="R36" s="37" t="s">
        <v>54</v>
      </c>
      <c r="S36" t="s">
        <v>15</v>
      </c>
      <c r="T36" s="95" t="s">
        <v>55</v>
      </c>
      <c r="W36" s="89" t="s">
        <v>28</v>
      </c>
      <c r="X36" s="98" t="s">
        <v>56</v>
      </c>
      <c r="Y36" s="28"/>
      <c r="AE36" s="94" t="s">
        <v>15</v>
      </c>
      <c r="AF36" s="92"/>
      <c r="AG36" s="93"/>
      <c r="AH36" s="94" t="s">
        <v>15</v>
      </c>
      <c r="AI36" s="92"/>
    </row>
    <row r="37" spans="1:35" x14ac:dyDescent="0.25">
      <c r="A37" s="88"/>
      <c r="B37" s="97" t="str">
        <f>A18</f>
        <v>SU inzingvolley 1</v>
      </c>
      <c r="C37" t="s">
        <v>15</v>
      </c>
      <c r="D37" s="98" t="str">
        <f>X8</f>
        <v>VC Dornbirn</v>
      </c>
      <c r="K37" s="88"/>
      <c r="L37" s="88"/>
      <c r="M37" s="88"/>
      <c r="N37" s="88"/>
      <c r="O37" s="88"/>
      <c r="P37" s="88"/>
      <c r="Q37" s="88"/>
      <c r="R37" s="97" t="str">
        <f>A8</f>
        <v>TI-abc-fliesen-volley blau</v>
      </c>
      <c r="S37" t="s">
        <v>15</v>
      </c>
      <c r="T37" s="98" t="str">
        <f>X13</f>
        <v xml:space="preserve">VCT </v>
      </c>
      <c r="W37" s="89" t="s">
        <v>47</v>
      </c>
      <c r="X37" s="98" t="s">
        <v>57</v>
      </c>
      <c r="AE37" s="96" t="s">
        <v>58</v>
      </c>
      <c r="AF37" s="92" t="s">
        <v>39</v>
      </c>
      <c r="AG37" s="93">
        <v>0.59375</v>
      </c>
      <c r="AH37" s="96" t="s">
        <v>59</v>
      </c>
      <c r="AI37" s="92" t="s">
        <v>44</v>
      </c>
    </row>
    <row r="38" spans="1:35" x14ac:dyDescent="0.25">
      <c r="A38" s="88"/>
      <c r="B38">
        <v>0</v>
      </c>
      <c r="C38" t="s">
        <v>15</v>
      </c>
      <c r="D38" s="37">
        <v>2</v>
      </c>
      <c r="K38" s="88"/>
      <c r="L38" s="88"/>
      <c r="M38" s="88"/>
      <c r="N38" s="88"/>
      <c r="O38" s="88"/>
      <c r="P38" s="88"/>
      <c r="Q38" s="88"/>
      <c r="R38">
        <v>0</v>
      </c>
      <c r="S38" t="s">
        <v>15</v>
      </c>
      <c r="T38" s="37">
        <v>2</v>
      </c>
      <c r="W38" s="89" t="s">
        <v>30</v>
      </c>
      <c r="X38" s="99" t="s">
        <v>60</v>
      </c>
      <c r="AE38" s="96" t="s">
        <v>15</v>
      </c>
      <c r="AF38" s="92"/>
      <c r="AG38" s="93"/>
      <c r="AH38" s="96" t="s">
        <v>15</v>
      </c>
      <c r="AI38" s="92"/>
    </row>
    <row r="39" spans="1:35" ht="6.75" customHeight="1" x14ac:dyDescent="0.25">
      <c r="A39" s="88"/>
      <c r="D39" s="37"/>
      <c r="K39" s="88"/>
      <c r="L39" s="88"/>
      <c r="M39" s="88"/>
      <c r="N39" s="88"/>
      <c r="O39" s="88"/>
      <c r="P39" s="88"/>
      <c r="Q39" s="88"/>
      <c r="W39" s="89"/>
      <c r="X39" s="99"/>
      <c r="AE39" s="96"/>
      <c r="AF39" s="92"/>
      <c r="AG39" s="93"/>
      <c r="AH39" s="96"/>
      <c r="AI39" s="92"/>
    </row>
    <row r="40" spans="1:35" x14ac:dyDescent="0.25">
      <c r="A40" s="88" t="s">
        <v>61</v>
      </c>
      <c r="B40" t="s">
        <v>62</v>
      </c>
      <c r="C40" t="s">
        <v>15</v>
      </c>
      <c r="D40" t="s">
        <v>63</v>
      </c>
      <c r="K40" s="88" t="s">
        <v>64</v>
      </c>
      <c r="L40" s="88"/>
      <c r="M40" s="88"/>
      <c r="N40" s="88"/>
      <c r="O40" s="88"/>
      <c r="P40" s="88"/>
      <c r="Q40" s="88"/>
      <c r="R40" t="s">
        <v>62</v>
      </c>
      <c r="S40" t="s">
        <v>15</v>
      </c>
      <c r="T40" t="s">
        <v>63</v>
      </c>
      <c r="W40" s="89" t="s">
        <v>49</v>
      </c>
      <c r="X40" s="98" t="s">
        <v>65</v>
      </c>
      <c r="AE40" s="91" t="s">
        <v>66</v>
      </c>
      <c r="AF40" s="92" t="s">
        <v>28</v>
      </c>
      <c r="AG40" s="93">
        <v>0.64583333333333337</v>
      </c>
      <c r="AH40" s="91" t="s">
        <v>67</v>
      </c>
      <c r="AI40" s="92" t="s">
        <v>47</v>
      </c>
    </row>
    <row r="41" spans="1:35" x14ac:dyDescent="0.25">
      <c r="A41" s="88"/>
      <c r="B41" s="97" t="str">
        <f>A13</f>
        <v>VBC Höchst</v>
      </c>
      <c r="C41" t="s">
        <v>15</v>
      </c>
      <c r="D41" s="98" t="str">
        <f>A18</f>
        <v>SU inzingvolley 1</v>
      </c>
      <c r="K41" s="88"/>
      <c r="L41" s="88"/>
      <c r="M41" s="88"/>
      <c r="N41" s="88"/>
      <c r="O41" s="88"/>
      <c r="P41" s="88"/>
      <c r="Q41" s="88"/>
      <c r="R41" s="97" t="str">
        <f>A8</f>
        <v>TI-abc-fliesen-volley blau</v>
      </c>
      <c r="S41" t="s">
        <v>15</v>
      </c>
      <c r="T41" s="98" t="str">
        <f>X18</f>
        <v>SU inzingvolley 2</v>
      </c>
      <c r="AB41" s="28"/>
      <c r="AE41" s="94" t="s">
        <v>15</v>
      </c>
      <c r="AF41" s="92"/>
      <c r="AG41" s="93"/>
      <c r="AH41" s="94" t="s">
        <v>15</v>
      </c>
      <c r="AI41" s="92"/>
    </row>
    <row r="42" spans="1:35" x14ac:dyDescent="0.25">
      <c r="A42" s="88"/>
      <c r="B42">
        <v>1</v>
      </c>
      <c r="C42" t="s">
        <v>15</v>
      </c>
      <c r="D42" s="37">
        <v>2</v>
      </c>
      <c r="K42" s="88"/>
      <c r="L42" s="88"/>
      <c r="M42" s="88"/>
      <c r="N42" s="88"/>
      <c r="O42" s="88"/>
      <c r="P42" s="88"/>
      <c r="Q42" s="88"/>
      <c r="R42">
        <v>0</v>
      </c>
      <c r="S42" t="s">
        <v>15</v>
      </c>
      <c r="T42" s="37">
        <v>2</v>
      </c>
      <c r="AE42" s="96" t="s">
        <v>68</v>
      </c>
      <c r="AF42" s="92" t="s">
        <v>42</v>
      </c>
      <c r="AG42" s="93">
        <v>0.69791666666666663</v>
      </c>
      <c r="AH42" s="96" t="s">
        <v>69</v>
      </c>
      <c r="AI42" s="92" t="s">
        <v>31</v>
      </c>
    </row>
    <row r="43" spans="1:35" ht="6" customHeight="1" x14ac:dyDescent="0.25">
      <c r="A43" s="88"/>
      <c r="D43" s="37"/>
      <c r="K43" s="88"/>
      <c r="L43" s="88"/>
      <c r="M43" s="88"/>
      <c r="N43" s="88"/>
      <c r="O43" s="88"/>
      <c r="P43" s="88"/>
      <c r="Q43" s="88"/>
      <c r="AE43" s="96"/>
      <c r="AF43" s="92"/>
      <c r="AG43" s="93"/>
      <c r="AH43" s="96"/>
      <c r="AI43" s="92"/>
    </row>
    <row r="44" spans="1:35" x14ac:dyDescent="0.25">
      <c r="A44" s="88" t="s">
        <v>70</v>
      </c>
      <c r="B44" t="s">
        <v>71</v>
      </c>
      <c r="C44" t="s">
        <v>15</v>
      </c>
      <c r="D44" s="95" t="s">
        <v>72</v>
      </c>
      <c r="K44" s="88" t="s">
        <v>73</v>
      </c>
      <c r="L44" s="88"/>
      <c r="M44" s="88"/>
      <c r="N44" s="88"/>
      <c r="O44" s="88"/>
      <c r="P44" s="88"/>
      <c r="Q44" s="88"/>
      <c r="R44" t="s">
        <v>71</v>
      </c>
      <c r="S44" t="s">
        <v>15</v>
      </c>
      <c r="T44" t="s">
        <v>72</v>
      </c>
      <c r="AE44" s="96" t="s">
        <v>15</v>
      </c>
      <c r="AF44" s="92"/>
      <c r="AG44" s="93"/>
      <c r="AH44" s="96" t="s">
        <v>15</v>
      </c>
      <c r="AI44" s="92"/>
    </row>
    <row r="45" spans="1:35" x14ac:dyDescent="0.25">
      <c r="A45" s="88"/>
      <c r="B45" s="97" t="str">
        <f>X3</f>
        <v>TI-hobby</v>
      </c>
      <c r="C45" t="s">
        <v>15</v>
      </c>
      <c r="D45" s="98" t="str">
        <f>X8</f>
        <v>VC Dornbirn</v>
      </c>
      <c r="R45" s="97" t="str">
        <f>A3</f>
        <v>TI-abc-fliesen-volley II</v>
      </c>
      <c r="S45" t="s">
        <v>15</v>
      </c>
      <c r="T45" s="98" t="str">
        <f>X13</f>
        <v xml:space="preserve">VCT </v>
      </c>
    </row>
    <row r="46" spans="1:35" x14ac:dyDescent="0.25">
      <c r="A46" s="88"/>
      <c r="B46">
        <v>2</v>
      </c>
      <c r="C46" t="s">
        <v>15</v>
      </c>
      <c r="D46" s="37">
        <v>0</v>
      </c>
      <c r="R46">
        <v>2</v>
      </c>
      <c r="S46" t="s">
        <v>15</v>
      </c>
      <c r="T46" s="37">
        <v>1</v>
      </c>
    </row>
    <row r="47" spans="1:35" x14ac:dyDescent="0.25">
      <c r="A47" s="88" t="s">
        <v>74</v>
      </c>
      <c r="AB47" s="28"/>
    </row>
    <row r="48" spans="1:35" x14ac:dyDescent="0.25">
      <c r="B48">
        <v>1</v>
      </c>
      <c r="C48" t="s">
        <v>75</v>
      </c>
      <c r="D48" s="88" t="str">
        <f>X3</f>
        <v>TI-hobby</v>
      </c>
    </row>
    <row r="49" spans="2:4" ht="15" customHeight="1" x14ac:dyDescent="0.25">
      <c r="B49">
        <v>2</v>
      </c>
      <c r="C49" t="s">
        <v>75</v>
      </c>
      <c r="D49" t="str">
        <f>X8</f>
        <v>VC Dornbirn</v>
      </c>
    </row>
    <row r="50" spans="2:4" x14ac:dyDescent="0.25">
      <c r="B50">
        <v>3</v>
      </c>
      <c r="C50" t="s">
        <v>75</v>
      </c>
      <c r="D50" t="str">
        <f>A18</f>
        <v>SU inzingvolley 1</v>
      </c>
    </row>
    <row r="51" spans="2:4" x14ac:dyDescent="0.25">
      <c r="B51">
        <v>4</v>
      </c>
      <c r="C51" t="s">
        <v>75</v>
      </c>
      <c r="D51" t="str">
        <f>A13</f>
        <v>VBC Höchst</v>
      </c>
    </row>
    <row r="52" spans="2:4" x14ac:dyDescent="0.25">
      <c r="B52">
        <v>5</v>
      </c>
      <c r="C52" t="s">
        <v>75</v>
      </c>
      <c r="D52" t="str">
        <f>A3</f>
        <v>TI-abc-fliesen-volley II</v>
      </c>
    </row>
    <row r="53" spans="2:4" x14ac:dyDescent="0.25">
      <c r="B53">
        <v>6</v>
      </c>
      <c r="C53" t="s">
        <v>75</v>
      </c>
      <c r="D53" t="str">
        <f>X13</f>
        <v xml:space="preserve">VCT </v>
      </c>
    </row>
    <row r="54" spans="2:4" x14ac:dyDescent="0.25">
      <c r="B54">
        <v>7</v>
      </c>
      <c r="C54" t="s">
        <v>75</v>
      </c>
      <c r="D54" t="str">
        <f>X18</f>
        <v>SU inzingvolley 2</v>
      </c>
    </row>
    <row r="55" spans="2:4" x14ac:dyDescent="0.25">
      <c r="B55">
        <v>8</v>
      </c>
      <c r="C55" t="s">
        <v>75</v>
      </c>
      <c r="D55" t="str">
        <f>A8</f>
        <v>TI-abc-fliesen-volley blau</v>
      </c>
    </row>
  </sheetData>
  <mergeCells count="50">
    <mergeCell ref="AH20:AJ20"/>
    <mergeCell ref="A23:A27"/>
    <mergeCell ref="Q23:Q26"/>
    <mergeCell ref="V23:V27"/>
    <mergeCell ref="N25:P25"/>
    <mergeCell ref="AS13:AS17"/>
    <mergeCell ref="H15:J15"/>
    <mergeCell ref="AE15:AG15"/>
    <mergeCell ref="A18:A22"/>
    <mergeCell ref="Q18:Q21"/>
    <mergeCell ref="V18:V22"/>
    <mergeCell ref="X18:X22"/>
    <mergeCell ref="AN18:AN21"/>
    <mergeCell ref="AS18:AS22"/>
    <mergeCell ref="K20:M20"/>
    <mergeCell ref="AB10:AD10"/>
    <mergeCell ref="A13:A17"/>
    <mergeCell ref="Q13:Q16"/>
    <mergeCell ref="V13:V17"/>
    <mergeCell ref="X13:X17"/>
    <mergeCell ref="AN13:AN16"/>
    <mergeCell ref="AS3:AS7"/>
    <mergeCell ref="B5:D5"/>
    <mergeCell ref="Y5:AA5"/>
    <mergeCell ref="A8:A12"/>
    <mergeCell ref="Q8:Q11"/>
    <mergeCell ref="V8:V12"/>
    <mergeCell ref="X8:X12"/>
    <mergeCell ref="AN8:AN11"/>
    <mergeCell ref="AS8:AS12"/>
    <mergeCell ref="E10:G10"/>
    <mergeCell ref="AE2:AG2"/>
    <mergeCell ref="AH2:AJ2"/>
    <mergeCell ref="AK2:AM2"/>
    <mergeCell ref="AO2:AR2"/>
    <mergeCell ref="A3:A7"/>
    <mergeCell ref="Q3:Q6"/>
    <mergeCell ref="V3:V7"/>
    <mergeCell ref="X3:X7"/>
    <mergeCell ref="AN3:AN6"/>
    <mergeCell ref="A1:V1"/>
    <mergeCell ref="X1:AS1"/>
    <mergeCell ref="B2:D2"/>
    <mergeCell ref="E2:G2"/>
    <mergeCell ref="H2:J2"/>
    <mergeCell ref="K2:M2"/>
    <mergeCell ref="N2:P2"/>
    <mergeCell ref="R2:U2"/>
    <mergeCell ref="Y2:AA2"/>
    <mergeCell ref="AB2:AD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2020-10-05T07:17:40Z</dcterms:created>
  <dcterms:modified xsi:type="dcterms:W3CDTF">2020-10-05T07:18:24Z</dcterms:modified>
</cp:coreProperties>
</file>